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27555" windowHeight="1200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накопления'!$A$4:$G$201</definedName>
    <definedName name="_xlnm._FilterDatabase" localSheetId="1" hidden="1">'Пенсионные резервы'!$A$153:$I$153</definedName>
  </definedNames>
  <calcPr calcId="145621"/>
</workbook>
</file>

<file path=xl/calcChain.xml><?xml version="1.0" encoding="utf-8"?>
<calcChain xmlns="http://schemas.openxmlformats.org/spreadsheetml/2006/main">
  <c r="F230" i="4" l="1"/>
  <c r="G220" i="4" s="1"/>
  <c r="F215" i="4"/>
  <c r="F222" i="4"/>
  <c r="F201" i="1"/>
  <c r="F250" i="1" l="1"/>
  <c r="F240" i="1"/>
  <c r="F277" i="1"/>
  <c r="F150" i="4" l="1"/>
  <c r="F210" i="4"/>
  <c r="F203" i="4"/>
  <c r="F184" i="4"/>
  <c r="F173" i="4"/>
  <c r="F228" i="4"/>
  <c r="F257" i="1" l="1"/>
  <c r="F217" i="1"/>
  <c r="F275" i="1" l="1"/>
  <c r="F269" i="1" l="1"/>
  <c r="F189" i="4" l="1"/>
  <c r="G207" i="4" l="1"/>
  <c r="G214" i="4"/>
  <c r="G150" i="4"/>
  <c r="G221" i="4"/>
  <c r="G6" i="4"/>
  <c r="G143" i="4"/>
  <c r="G172" i="4"/>
  <c r="G177" i="4"/>
  <c r="G178" i="4"/>
  <c r="G126" i="4"/>
  <c r="G145" i="4"/>
  <c r="G82" i="4"/>
  <c r="G10" i="4"/>
  <c r="G98" i="4"/>
  <c r="G147" i="4"/>
  <c r="G226" i="4"/>
  <c r="G89" i="4"/>
  <c r="G173" i="4"/>
  <c r="G182" i="4"/>
  <c r="G72" i="4"/>
  <c r="G79" i="4"/>
  <c r="G144" i="4"/>
  <c r="G96" i="4"/>
  <c r="G37" i="4"/>
  <c r="G168" i="4"/>
  <c r="G111" i="4"/>
  <c r="G154" i="4"/>
  <c r="G197" i="4"/>
  <c r="G95" i="4"/>
  <c r="G146" i="4"/>
  <c r="G138" i="4"/>
  <c r="G92" i="4"/>
  <c r="G227" i="4"/>
  <c r="G123" i="4"/>
  <c r="G184" i="4"/>
  <c r="G140" i="4"/>
  <c r="G50" i="4"/>
  <c r="G141" i="4"/>
  <c r="G77" i="4"/>
  <c r="G142" i="4"/>
  <c r="G139" i="4"/>
  <c r="G219" i="4"/>
  <c r="G114" i="4"/>
  <c r="G109" i="4"/>
  <c r="G137" i="4"/>
  <c r="G136" i="4"/>
  <c r="G215" i="4"/>
  <c r="G101" i="4"/>
  <c r="G163" i="4"/>
  <c r="G164" i="4"/>
  <c r="G162" i="4"/>
  <c r="G113" i="4"/>
  <c r="G131" i="4"/>
  <c r="G222" i="4"/>
  <c r="G11" i="4"/>
  <c r="G15" i="4"/>
  <c r="G20" i="4"/>
  <c r="G24" i="4"/>
  <c r="G17" i="4"/>
  <c r="G29" i="4"/>
  <c r="G31" i="4"/>
  <c r="G35" i="4"/>
  <c r="G39" i="4"/>
  <c r="G42" i="4"/>
  <c r="G46" i="4"/>
  <c r="G49" i="4"/>
  <c r="G53" i="4"/>
  <c r="G59" i="4"/>
  <c r="G148" i="4"/>
  <c r="G66" i="4"/>
  <c r="G68" i="4"/>
  <c r="G73" i="4"/>
  <c r="G78" i="4"/>
  <c r="G87" i="4"/>
  <c r="G93" i="4"/>
  <c r="G100" i="4"/>
  <c r="G105" i="4"/>
  <c r="G110" i="4"/>
  <c r="G118" i="4"/>
  <c r="G121" i="4"/>
  <c r="G127" i="4"/>
  <c r="G132" i="4"/>
  <c r="G7" i="4"/>
  <c r="G12" i="4"/>
  <c r="G16" i="4"/>
  <c r="G21" i="4"/>
  <c r="G26" i="4"/>
  <c r="G32" i="4"/>
  <c r="G40" i="4"/>
  <c r="G43" i="4"/>
  <c r="G47" i="4"/>
  <c r="G54" i="4"/>
  <c r="G60" i="4"/>
  <c r="G69" i="4"/>
  <c r="G74" i="4"/>
  <c r="G80" i="4"/>
  <c r="G84" i="4"/>
  <c r="G88" i="4"/>
  <c r="G94" i="4"/>
  <c r="G102" i="4"/>
  <c r="G106" i="4"/>
  <c r="G115" i="4"/>
  <c r="G119" i="4"/>
  <c r="G122" i="4"/>
  <c r="G128" i="4"/>
  <c r="G133" i="4"/>
  <c r="G8" i="4"/>
  <c r="G13" i="4"/>
  <c r="G18" i="4"/>
  <c r="G22" i="4"/>
  <c r="G27" i="4"/>
  <c r="G30" i="4"/>
  <c r="G33" i="4"/>
  <c r="G36" i="4"/>
  <c r="G112" i="4"/>
  <c r="G45" i="4"/>
  <c r="G51" i="4"/>
  <c r="G55" i="4"/>
  <c r="G57" i="4"/>
  <c r="G61" i="4"/>
  <c r="G63" i="4"/>
  <c r="G149" i="4"/>
  <c r="G70" i="4"/>
  <c r="G75" i="4"/>
  <c r="G81" i="4"/>
  <c r="G85" i="4"/>
  <c r="G90" i="4"/>
  <c r="G97" i="4"/>
  <c r="G103" i="4"/>
  <c r="G107" i="4"/>
  <c r="G116" i="4"/>
  <c r="G124" i="4"/>
  <c r="G129" i="4"/>
  <c r="G134" i="4"/>
  <c r="G9" i="4"/>
  <c r="G14" i="4"/>
  <c r="G19" i="4"/>
  <c r="G23" i="4"/>
  <c r="G25" i="4"/>
  <c r="G28" i="4"/>
  <c r="G34" i="4"/>
  <c r="G38" i="4"/>
  <c r="G41" i="4"/>
  <c r="G44" i="4"/>
  <c r="G48" i="4"/>
  <c r="G52" i="4"/>
  <c r="G56" i="4"/>
  <c r="G58" i="4"/>
  <c r="G62" i="4"/>
  <c r="G64" i="4"/>
  <c r="G65" i="4"/>
  <c r="G67" i="4"/>
  <c r="G71" i="4"/>
  <c r="G76" i="4"/>
  <c r="G83" i="4"/>
  <c r="G86" i="4"/>
  <c r="G91" i="4"/>
  <c r="G99" i="4"/>
  <c r="G104" i="4"/>
  <c r="G108" i="4"/>
  <c r="G117" i="4"/>
  <c r="G120" i="4"/>
  <c r="G125" i="4"/>
  <c r="G130" i="4"/>
  <c r="G135" i="4"/>
  <c r="G179" i="4"/>
  <c r="G180" i="4"/>
  <c r="G181" i="4"/>
  <c r="G170" i="4"/>
  <c r="G228" i="4"/>
  <c r="G165" i="4"/>
  <c r="G166" i="4"/>
  <c r="G161" i="4"/>
  <c r="G230" i="4"/>
  <c r="G189" i="4"/>
  <c r="G156" i="4"/>
  <c r="G160" i="4"/>
  <c r="G157" i="4"/>
  <c r="G169" i="4"/>
  <c r="G199" i="4"/>
  <c r="G198" i="4"/>
  <c r="G183" i="4"/>
  <c r="G159" i="4"/>
  <c r="G171" i="4"/>
  <c r="G155" i="4"/>
  <c r="G202" i="4"/>
  <c r="G188" i="4"/>
  <c r="G208" i="4"/>
  <c r="G203" i="4"/>
  <c r="G210" i="4"/>
  <c r="G5" i="4"/>
  <c r="G201" i="4"/>
  <c r="G167" i="4"/>
  <c r="G209" i="4"/>
  <c r="G200" i="4"/>
  <c r="G158" i="4"/>
  <c r="G201" i="1"/>
  <c r="G188" i="1" l="1"/>
  <c r="G200" i="1"/>
  <c r="G265" i="1"/>
  <c r="G15" i="1"/>
  <c r="G12" i="1"/>
  <c r="G13" i="1"/>
  <c r="G14" i="1"/>
  <c r="G254" i="1"/>
  <c r="G255" i="1"/>
  <c r="G256" i="1"/>
  <c r="G216" i="1"/>
  <c r="G267" i="1"/>
  <c r="G273" i="1"/>
  <c r="G263" i="1" l="1"/>
  <c r="G264" i="1"/>
  <c r="G262" i="1"/>
  <c r="G266" i="1"/>
  <c r="G108" i="1"/>
  <c r="G197" i="1"/>
  <c r="G192" i="1"/>
  <c r="G198" i="1"/>
  <c r="G191" i="1"/>
  <c r="G42" i="1"/>
  <c r="G97" i="1"/>
  <c r="G163" i="1"/>
  <c r="G35" i="1"/>
  <c r="G90" i="1"/>
  <c r="G51" i="1"/>
  <c r="G161" i="1"/>
  <c r="G86" i="1"/>
  <c r="G187" i="1"/>
  <c r="G120" i="1"/>
  <c r="G41" i="1"/>
  <c r="G154" i="1"/>
  <c r="G91" i="1"/>
  <c r="G157" i="1"/>
  <c r="G26" i="1"/>
  <c r="G74" i="1"/>
  <c r="G134" i="1"/>
  <c r="G8" i="1"/>
  <c r="G68" i="1"/>
  <c r="G11" i="1"/>
  <c r="G71" i="1"/>
  <c r="G130" i="1"/>
  <c r="G196" i="1"/>
  <c r="G64" i="1"/>
  <c r="G123" i="1"/>
  <c r="G107" i="1"/>
  <c r="G30" i="1"/>
  <c r="G145" i="1"/>
  <c r="G61" i="1"/>
  <c r="G169" i="1"/>
  <c r="G96" i="1"/>
  <c r="G45" i="1"/>
  <c r="G76" i="1"/>
  <c r="G6" i="1"/>
  <c r="G46" i="1"/>
  <c r="G101" i="1"/>
  <c r="G167" i="1"/>
  <c r="G39" i="1"/>
  <c r="G94" i="1"/>
  <c r="G58" i="1"/>
  <c r="G166" i="1"/>
  <c r="G92" i="1"/>
  <c r="G195" i="1"/>
  <c r="G128" i="1"/>
  <c r="G48" i="1"/>
  <c r="G160" i="1"/>
  <c r="G19" i="1"/>
  <c r="G78" i="1"/>
  <c r="G137" i="1"/>
  <c r="G72" i="1"/>
  <c r="G65" i="1"/>
  <c r="G73" i="1"/>
  <c r="G103" i="1"/>
  <c r="G113" i="1"/>
  <c r="G190" i="1"/>
  <c r="G18" i="1"/>
  <c r="G88" i="1"/>
  <c r="G141" i="1"/>
  <c r="G132" i="1"/>
  <c r="G183" i="1"/>
  <c r="G93" i="1"/>
  <c r="G44" i="1"/>
  <c r="G112" i="1"/>
  <c r="G47" i="1"/>
  <c r="G109" i="1"/>
  <c r="G148" i="1"/>
  <c r="G27" i="1"/>
  <c r="G199" i="1"/>
  <c r="G146" i="1"/>
  <c r="G20" i="1"/>
  <c r="G79" i="1"/>
  <c r="G138" i="1"/>
  <c r="G168" i="1"/>
  <c r="G189" i="1"/>
  <c r="G129" i="1"/>
  <c r="G36" i="1"/>
  <c r="G100" i="1"/>
  <c r="G135" i="1"/>
  <c r="G21" i="1"/>
  <c r="G59" i="1"/>
  <c r="G118" i="1"/>
  <c r="G181" i="1"/>
  <c r="G54" i="1"/>
  <c r="G111" i="1"/>
  <c r="G186" i="1"/>
  <c r="G124" i="1"/>
  <c r="G40" i="1"/>
  <c r="G153" i="1"/>
  <c r="G77" i="1"/>
  <c r="G179" i="1"/>
  <c r="G34" i="1"/>
  <c r="G89" i="1"/>
  <c r="G155" i="1"/>
  <c r="G28" i="1"/>
  <c r="G98" i="1"/>
  <c r="G133" i="1"/>
  <c r="G62" i="1"/>
  <c r="G52" i="1"/>
  <c r="G33" i="1"/>
  <c r="G176" i="1"/>
  <c r="G114" i="1"/>
  <c r="G80" i="1"/>
  <c r="G147" i="1"/>
  <c r="G127" i="1"/>
  <c r="G151" i="1"/>
  <c r="G29" i="1"/>
  <c r="G66" i="1"/>
  <c r="G95" i="1"/>
  <c r="G136" i="1"/>
  <c r="G63" i="1"/>
  <c r="G185" i="1"/>
  <c r="G131" i="1"/>
  <c r="G149" i="1"/>
  <c r="G7" i="1"/>
  <c r="G119" i="1"/>
  <c r="G164" i="1"/>
  <c r="G16" i="1"/>
  <c r="G162" i="1"/>
  <c r="G38" i="1"/>
  <c r="G156" i="1"/>
  <c r="G142" i="1"/>
  <c r="G174" i="1"/>
  <c r="G22" i="1"/>
  <c r="G178" i="1"/>
  <c r="G180" i="1"/>
  <c r="G70" i="1"/>
  <c r="G85" i="1"/>
  <c r="G24" i="1"/>
  <c r="G116" i="1"/>
  <c r="G152" i="1"/>
  <c r="G173" i="1"/>
  <c r="G9" i="1"/>
  <c r="G105" i="1"/>
  <c r="G43" i="1"/>
  <c r="G150" i="1"/>
  <c r="G158" i="1"/>
  <c r="G67" i="1"/>
  <c r="G99" i="1"/>
  <c r="G165" i="1"/>
  <c r="G75" i="1"/>
  <c r="G84" i="1"/>
  <c r="G159" i="1"/>
  <c r="G81" i="1"/>
  <c r="G184" i="1"/>
  <c r="G102" i="1"/>
  <c r="G140" i="1"/>
  <c r="G17" i="1"/>
  <c r="G50" i="1"/>
  <c r="G117" i="1"/>
  <c r="G175" i="1"/>
  <c r="G31" i="1"/>
  <c r="G83" i="1"/>
  <c r="G144" i="1"/>
  <c r="G172" i="1"/>
  <c r="G10" i="1"/>
  <c r="G25" i="1"/>
  <c r="G122" i="1"/>
  <c r="G57" i="1"/>
  <c r="G194" i="1"/>
  <c r="G125" i="1"/>
  <c r="G139" i="1"/>
  <c r="G23" i="1"/>
  <c r="G121" i="1"/>
  <c r="G143" i="1"/>
  <c r="G182" i="1"/>
  <c r="G53" i="1"/>
  <c r="G106" i="1"/>
  <c r="G32" i="1"/>
  <c r="G171" i="1"/>
  <c r="G87" i="1"/>
  <c r="G126" i="1"/>
  <c r="G37" i="1"/>
  <c r="G69" i="1"/>
  <c r="G104" i="1"/>
  <c r="G49" i="1"/>
  <c r="G115" i="1"/>
  <c r="G177" i="1"/>
  <c r="G56" i="1"/>
  <c r="G60" i="1"/>
  <c r="G55" i="1"/>
  <c r="G82" i="1"/>
  <c r="G170" i="1"/>
  <c r="G110" i="1"/>
  <c r="G193" i="1"/>
  <c r="G268" i="1"/>
  <c r="G274" i="1"/>
  <c r="G257" i="1"/>
  <c r="G208" i="1"/>
  <c r="G212" i="1"/>
  <c r="G209" i="1"/>
  <c r="G213" i="1"/>
  <c r="G207" i="1"/>
  <c r="G215" i="1"/>
  <c r="G210" i="1"/>
  <c r="G211" i="1"/>
  <c r="G214" i="1"/>
  <c r="G206" i="1"/>
  <c r="G5" i="1"/>
  <c r="G261" i="1"/>
  <c r="G237" i="1"/>
  <c r="G277" i="1"/>
  <c r="G205" i="1"/>
  <c r="G250" i="1"/>
  <c r="G233" i="1"/>
  <c r="G269" i="1"/>
  <c r="G246" i="1"/>
  <c r="G239" i="1"/>
  <c r="G240" i="1"/>
  <c r="G248" i="1"/>
  <c r="G247" i="1"/>
  <c r="G238" i="1"/>
  <c r="G245" i="1"/>
  <c r="G244" i="1"/>
  <c r="G217" i="1"/>
  <c r="G249" i="1"/>
  <c r="G234" i="1"/>
  <c r="G236" i="1"/>
  <c r="G235" i="1"/>
</calcChain>
</file>

<file path=xl/sharedStrings.xml><?xml version="1.0" encoding="utf-8"?>
<sst xmlns="http://schemas.openxmlformats.org/spreadsheetml/2006/main" count="1784" uniqueCount="800">
  <si>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</si>
  <si>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</si>
  <si>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</si>
  <si>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</si>
  <si>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</si>
  <si>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</si>
  <si>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</si>
  <si>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</si>
  <si>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</si>
  <si>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</si>
  <si>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</si>
  <si>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</si>
  <si>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</si>
  <si>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</si>
  <si>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</si>
  <si>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</si>
  <si>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</si>
  <si>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</si>
  <si>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</si>
  <si>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</si>
  <si>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</si>
  <si>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</si>
  <si>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</si>
  <si>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</si>
  <si>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</si>
  <si>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</si>
  <si>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</si>
  <si>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26209RMFS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</si>
  <si>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</si>
  <si>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</si>
  <si>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</si>
  <si>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</si>
  <si>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</si>
  <si>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</si>
  <si>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</si>
  <si>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</si>
  <si>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</si>
  <si>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</si>
  <si>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</si>
  <si>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</si>
  <si>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</si>
  <si>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</si>
  <si>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</si>
  <si>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</si>
  <si>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</si>
  <si>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</si>
  <si>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</si>
  <si>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</si>
  <si>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</si>
  <si>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</si>
  <si>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</si>
  <si>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</si>
  <si>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</si>
  <si>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</si>
  <si>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RU000A101NQ1</t>
  </si>
  <si>
    <t>RU000A1025H2</t>
  </si>
  <si>
    <t>RU000A102952</t>
  </si>
  <si>
    <t>RU000A102G50</t>
  </si>
  <si>
    <t>RU000A0JT6B2</t>
  </si>
  <si>
    <t>RU000A0JS4Z7</t>
  </si>
  <si>
    <t>RU000A100BM7</t>
  </si>
  <si>
    <t>RU000A100GY1</t>
  </si>
  <si>
    <t>RU000A1013P1</t>
  </si>
  <si>
    <t>RU000A102FC5</t>
  </si>
  <si>
    <t>RU000A101QN1</t>
  </si>
  <si>
    <t>RU000A0ZYUW3</t>
  </si>
  <si>
    <t>RU000A0JXNF9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</si>
  <si>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</si>
  <si>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</si>
  <si>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</si>
  <si>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</si>
  <si>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</si>
  <si>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</si>
  <si>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</si>
  <si>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</si>
  <si>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</si>
  <si>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</si>
  <si>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</si>
  <si>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</si>
  <si>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</si>
  <si>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RU000A1003C0</t>
  </si>
  <si>
    <t>RU000A0JXS34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</si>
  <si>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</si>
  <si>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</si>
  <si>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</si>
  <si>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</si>
  <si>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</si>
  <si>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</si>
  <si>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</si>
  <si>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RU000A0JXEV5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</si>
  <si>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</si>
  <si>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</si>
  <si>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</si>
  <si>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</si>
  <si>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</si>
  <si>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</si>
  <si>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</si>
  <si>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RU000A1004S4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</si>
  <si>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</si>
  <si>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</si>
  <si>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</si>
  <si>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</si>
  <si>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</si>
  <si>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</si>
  <si>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</si>
  <si>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RU000A1003Q0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</si>
  <si>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</si>
  <si>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</si>
  <si>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</si>
  <si>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</si>
  <si>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</si>
  <si>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</si>
  <si>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</si>
  <si>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</si>
  <si>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</si>
  <si>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</si>
  <si>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</si>
  <si>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</si>
  <si>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RU000A0ZZPZ3</t>
  </si>
  <si>
    <t>RU000A1011R1</t>
  </si>
  <si>
    <t>RU000A0JUW31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</si>
  <si>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</si>
  <si>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</si>
  <si>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</si>
  <si>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</si>
  <si>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</si>
  <si>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</si>
  <si>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</si>
  <si>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</si>
  <si>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</si>
  <si>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</si>
  <si>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</si>
  <si>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</si>
  <si>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</si>
  <si>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</si>
  <si>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</si>
  <si>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</si>
  <si>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</si>
  <si>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</si>
  <si>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</si>
  <si>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RU000A0ZZBN9</t>
  </si>
  <si>
    <t>RU000A100K80</t>
  </si>
  <si>
    <t>RU000A101T64</t>
  </si>
  <si>
    <t>RU000A1007H0</t>
  </si>
  <si>
    <t>RU000A100DZ5</t>
  </si>
  <si>
    <t>RU000A101MB5</t>
  </si>
  <si>
    <t>RU000A101CQ4</t>
  </si>
  <si>
    <t>RU000A1008B1</t>
  </si>
  <si>
    <t>RU000A100YW8</t>
  </si>
  <si>
    <t>RU000A101PU8</t>
  </si>
  <si>
    <t>RU000A0JWVC1</t>
  </si>
  <si>
    <t>RU000A1029A9</t>
  </si>
  <si>
    <t>RU000A1003L1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</si>
  <si>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</si>
  <si>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</si>
  <si>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</si>
  <si>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</si>
  <si>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</si>
  <si>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</si>
  <si>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</si>
  <si>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</si>
  <si>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</si>
  <si>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</si>
  <si>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</si>
  <si>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</si>
  <si>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</si>
  <si>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</si>
  <si>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</si>
  <si>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</si>
  <si>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</si>
  <si>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</si>
  <si>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</si>
  <si>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</si>
  <si>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</si>
  <si>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</si>
  <si>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</si>
  <si>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</si>
  <si>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</si>
  <si>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</si>
  <si>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</si>
  <si>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</si>
  <si>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</si>
  <si>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</si>
  <si>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</si>
  <si>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</si>
  <si>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</si>
  <si>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</si>
  <si>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</si>
  <si>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</si>
  <si>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</si>
  <si>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</si>
  <si>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</si>
  <si>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</si>
  <si>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</si>
  <si>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</si>
  <si>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</si>
  <si>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</si>
  <si>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</si>
  <si>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</si>
  <si>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</si>
  <si>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</si>
  <si>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</si>
  <si>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</si>
  <si>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</si>
  <si>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</si>
  <si>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</si>
  <si>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"Буровая компания "Евразия" (ООО "Буровая компания "Евразия")</t>
  </si>
  <si>
    <t>1028601443034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</si>
  <si>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</si>
  <si>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</si>
  <si>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</si>
  <si>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</si>
  <si>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</si>
  <si>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</si>
  <si>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</si>
  <si>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</si>
  <si>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</si>
  <si>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</si>
  <si>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</si>
  <si>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</si>
  <si>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</si>
  <si>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</si>
  <si>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</si>
  <si>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</si>
  <si>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"Лента"</t>
  </si>
  <si>
    <t>1037832048605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</si>
  <si>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</si>
  <si>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</si>
  <si>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</si>
  <si>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</si>
  <si>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</si>
  <si>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</si>
  <si>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</si>
  <si>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</si>
  <si>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Общество с ограниченной ответственностью "Фольксваген Банк РУС"</t>
  </si>
  <si>
    <t>1107711000044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</si>
  <si>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</si>
  <si>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</si>
  <si>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</si>
  <si>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</si>
  <si>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</si>
  <si>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</si>
  <si>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</si>
  <si>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</si>
  <si>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</si>
  <si>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</si>
  <si>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"КАМАЗ"</t>
  </si>
  <si>
    <t>1021602013971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</si>
  <si>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</si>
  <si>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</si>
  <si>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</si>
  <si>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</si>
  <si>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</si>
  <si>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</si>
  <si>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</si>
  <si>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</si>
  <si>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</si>
  <si>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</si>
  <si>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</si>
  <si>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</si>
  <si>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</si>
  <si>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</si>
  <si>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</si>
  <si>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</si>
  <si>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</si>
  <si>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</si>
  <si>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</si>
  <si>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</si>
  <si>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</si>
  <si>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</si>
  <si>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</si>
  <si>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</si>
  <si>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</si>
  <si>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</si>
  <si>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"Трубная Металлургическая Компания"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</si>
  <si>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</si>
  <si>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</si>
  <si>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</si>
  <si>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</si>
  <si>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</si>
  <si>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</si>
  <si>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</si>
  <si>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</si>
  <si>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</si>
  <si>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</si>
  <si>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</si>
  <si>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</si>
  <si>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</si>
  <si>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</si>
  <si>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</si>
  <si>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</si>
  <si>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</si>
  <si>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</si>
  <si>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</si>
  <si>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</si>
  <si>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</si>
  <si>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</si>
  <si>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</si>
  <si>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</si>
  <si>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</si>
  <si>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</si>
  <si>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</si>
  <si>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</si>
  <si>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</si>
  <si>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</si>
  <si>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</si>
  <si>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</si>
  <si>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</si>
  <si>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</si>
  <si>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</si>
  <si>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</si>
  <si>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</si>
  <si>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</si>
  <si>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</si>
  <si>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</si>
  <si>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</si>
  <si>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4-17-00739-A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</si>
  <si>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</si>
  <si>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</si>
  <si>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</si>
  <si>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</si>
  <si>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</si>
  <si>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</si>
  <si>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</si>
  <si>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</si>
  <si>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"РН Банк" 4B020400170B001P</t>
  </si>
  <si>
    <t>облигации АО "Росагролизинг" 4-01-05886-A-001P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</si>
  <si>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</si>
  <si>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</si>
  <si>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</si>
  <si>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</si>
  <si>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</si>
  <si>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</si>
  <si>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</si>
  <si>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</si>
  <si>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4B02-03-35992-H-001P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</si>
  <si>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</si>
  <si>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</si>
  <si>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</si>
  <si>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</si>
  <si>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</si>
  <si>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</si>
  <si>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</si>
  <si>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</si>
  <si>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</si>
  <si>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</si>
  <si>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</si>
  <si>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</si>
  <si>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</si>
  <si>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</si>
  <si>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</si>
  <si>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</si>
  <si>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"БКЕ" 4B02-02-36403-R-001P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</si>
  <si>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</si>
  <si>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</si>
  <si>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</si>
  <si>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</si>
  <si>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</si>
  <si>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</si>
  <si>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</si>
  <si>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4B02-06-36241-R</t>
  </si>
  <si>
    <t>облигации ООО "КТЖ Финанс" 4-01-00332-R</t>
  </si>
  <si>
    <t>облигации ООО "Лента" 4B02-02-36420-R-001P</t>
  </si>
  <si>
    <t>облигации ООО "О'КЕЙ" 4B02-02-36415-R-001P</t>
  </si>
  <si>
    <t>облигации ООО "РВК-Инвест" 4B02-01-00540-R-001P</t>
  </si>
  <si>
    <t>облигации ООО "РЕСО-Лизинг" 4B02-02-36419-R-001P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</si>
  <si>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</si>
  <si>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</si>
  <si>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</si>
  <si>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ООО "Фольксваген Банк РУС" 4B020303500B001P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</si>
  <si>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</si>
  <si>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</si>
  <si>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</si>
  <si>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</si>
  <si>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</si>
  <si>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</si>
  <si>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</si>
  <si>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</si>
  <si>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</si>
  <si>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</si>
  <si>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</si>
  <si>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</si>
  <si>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</si>
  <si>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</si>
  <si>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</si>
  <si>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</si>
  <si>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</si>
  <si>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</si>
  <si>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</si>
  <si>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ЛСР" 4B02-03-55234-E-001P</t>
  </si>
  <si>
    <t>облигации ПАО "КАМАЗ" 4B02-01-55010-D-001P</t>
  </si>
  <si>
    <t>облигации ПАО "МОСТОТРЕСТ" 4-07-02472-A</t>
  </si>
  <si>
    <t>облигации ПАО "МТС" 4B02-01-04715-A-001P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</si>
  <si>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</si>
  <si>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</si>
  <si>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</si>
  <si>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</si>
  <si>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</si>
  <si>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</si>
  <si>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</si>
  <si>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</si>
  <si>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</si>
  <si>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</si>
  <si>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</si>
  <si>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</si>
  <si>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</si>
  <si>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</si>
  <si>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</si>
  <si>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4B02-07-00122-A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</si>
  <si>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</si>
  <si>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</si>
  <si>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</si>
  <si>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</si>
  <si>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</si>
  <si>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</si>
  <si>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</si>
  <si>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</si>
  <si>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</si>
  <si>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</si>
  <si>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</si>
  <si>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</si>
  <si>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</si>
  <si>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</si>
  <si>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"ТМК" 4B02-01-29031-H-001P</t>
  </si>
  <si>
    <t>облигации ПАО "Татнефть" им. В.Д. Шашина 4B02-01-00161-A-001P</t>
  </si>
  <si>
    <t>облигации ПАО "Транснефть" 4B02-04-00206-A-001P</t>
  </si>
  <si>
    <t>облигации ПАО "Уралкалий" 4B02-04-00296-A-001P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</si>
  <si>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</si>
  <si>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</si>
  <si>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</si>
  <si>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</si>
  <si>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</si>
  <si>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</si>
  <si>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</si>
  <si>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</si>
  <si>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</si>
  <si>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</si>
  <si>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</si>
  <si>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</si>
  <si>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</si>
  <si>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</si>
  <si>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</si>
  <si>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</si>
  <si>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</si>
  <si>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облигации ПАО Сбербанк 4B021201481B001P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</si>
  <si>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</si>
  <si>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</si>
  <si>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</si>
  <si>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</si>
  <si>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</si>
  <si>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</si>
  <si>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</si>
  <si>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</si>
  <si>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</si>
  <si>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</si>
  <si>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</si>
  <si>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</si>
  <si>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</si>
  <si>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</si>
  <si>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</si>
  <si>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</si>
  <si>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</si>
  <si>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</si>
  <si>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</si>
  <si>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</si>
  <si>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</si>
  <si>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</si>
  <si>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</si>
  <si>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</si>
  <si>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</si>
  <si>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</si>
  <si>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"МТС" 4B02-03-04715-A-001P</t>
  </si>
  <si>
    <t>облигации ПАО "Магнит" 4B02-01-60525-P-003P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</si>
  <si>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</si>
  <si>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</si>
  <si>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</si>
  <si>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</si>
  <si>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</si>
  <si>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</si>
  <si>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RU000A102A15</t>
  </si>
  <si>
    <t>RU000A0JX0B9</t>
  </si>
  <si>
    <t>RU000A0JXR43</t>
  </si>
  <si>
    <t>RU000A0JWZ77</t>
  </si>
  <si>
    <t>RU000A0JX0Z8</t>
  </si>
  <si>
    <t>RU000A0ZYR18</t>
  </si>
  <si>
    <t>RU000A101WH1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</si>
  <si>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</si>
  <si>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</si>
  <si>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</si>
  <si>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</si>
  <si>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</si>
  <si>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</si>
  <si>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</si>
  <si>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</si>
  <si>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RU000A0ZYFC6</t>
  </si>
  <si>
    <t>RU000A1002U4</t>
  </si>
  <si>
    <t>RU000A1002P4</t>
  </si>
  <si>
    <t>RU000A0JT940</t>
  </si>
  <si>
    <t>RU000A0JTYN8</t>
  </si>
  <si>
    <t>RU000A101MG4</t>
  </si>
  <si>
    <t>RU000A0JTM51</t>
  </si>
  <si>
    <t>RU000A1008J4</t>
  </si>
  <si>
    <t>RU000A100L14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</si>
  <si>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</si>
  <si>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</si>
  <si>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</si>
  <si>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</si>
  <si>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</si>
  <si>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</si>
  <si>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</si>
  <si>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</si>
  <si>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</si>
  <si>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</si>
  <si>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</si>
  <si>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</si>
  <si>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</si>
  <si>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</si>
  <si>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</si>
  <si>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</si>
  <si>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</si>
  <si>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</si>
  <si>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</si>
  <si>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</si>
  <si>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</si>
  <si>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</si>
  <si>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</si>
  <si>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</si>
  <si>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</si>
  <si>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</si>
  <si>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</si>
  <si>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</si>
  <si>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</si>
  <si>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</si>
  <si>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</si>
  <si>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</si>
  <si>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</si>
  <si>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4B02-163-00004-T-001P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</si>
  <si>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</si>
  <si>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</si>
  <si>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</si>
  <si>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</si>
  <si>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</si>
  <si>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</si>
  <si>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</si>
  <si>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</si>
  <si>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</si>
  <si>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</si>
  <si>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</si>
  <si>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</si>
  <si>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</si>
  <si>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</si>
  <si>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</si>
  <si>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</si>
  <si>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</si>
  <si>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</si>
  <si>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</si>
  <si>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</si>
  <si>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</si>
  <si>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</si>
  <si>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</si>
  <si>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</si>
  <si>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</si>
  <si>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</si>
  <si>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</si>
  <si>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</si>
  <si>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</si>
  <si>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</si>
  <si>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</si>
  <si>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</si>
  <si>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</si>
  <si>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</si>
  <si>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</si>
  <si>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</si>
  <si>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</si>
  <si>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</si>
  <si>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</si>
  <si>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</si>
  <si>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</si>
  <si>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</si>
  <si>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</si>
  <si>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</si>
  <si>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</si>
  <si>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</si>
  <si>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</si>
  <si>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</si>
  <si>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</si>
  <si>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</si>
  <si>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</si>
  <si>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</si>
  <si>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</si>
  <si>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</si>
  <si>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RU000A0JR5F7</t>
  </si>
  <si>
    <t>RU000A0JV219</t>
  </si>
  <si>
    <t>RU000A0JVWD9</t>
  </si>
  <si>
    <t>RU000A0JVWB3</t>
  </si>
  <si>
    <t>RU000A0JUW72</t>
  </si>
  <si>
    <t>RU000A0JWG05</t>
  </si>
  <si>
    <t>RU000A0JXME4</t>
  </si>
  <si>
    <t>RU000A1005L6</t>
  </si>
  <si>
    <t>RU000A0ZYWY5</t>
  </si>
  <si>
    <t>RU000A0JUFV8</t>
  </si>
  <si>
    <t>RU000A0JWTN2</t>
  </si>
  <si>
    <t>RU000A100YU2</t>
  </si>
  <si>
    <t>RU000A0JWGV2</t>
  </si>
  <si>
    <t>RU000A100SZ3</t>
  </si>
  <si>
    <t>RU000A0ZZ9W4</t>
  </si>
  <si>
    <t>RU000A0JXS59</t>
  </si>
  <si>
    <t>RU000A0JWV89</t>
  </si>
  <si>
    <t>RU000A101LX1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</si>
  <si>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</si>
  <si>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</si>
  <si>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</si>
  <si>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</si>
  <si>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</si>
  <si>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</si>
  <si>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</si>
  <si>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</si>
  <si>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</si>
  <si>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RU000A0JQRD9</t>
  </si>
  <si>
    <t>RU000A101LQ5</t>
  </si>
  <si>
    <t>RU000A1008W7</t>
  </si>
  <si>
    <t>RU000A100782</t>
  </si>
  <si>
    <t>RU000A100E88</t>
  </si>
  <si>
    <t>RU000A101LJ0</t>
  </si>
  <si>
    <t>RU000A100Z91</t>
  </si>
  <si>
    <t>RU000A1009M6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</si>
  <si>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</si>
  <si>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</si>
  <si>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</si>
  <si>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</si>
  <si>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</si>
  <si>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</si>
  <si>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</si>
  <si>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</si>
  <si>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</si>
  <si>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</si>
  <si>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RU000A100A33</t>
  </si>
  <si>
    <t>RU000A0JTM44</t>
  </si>
  <si>
    <t>RU000A0ZZES2</t>
  </si>
  <si>
    <t>RU000A100LS3</t>
  </si>
  <si>
    <t>RU000A100XC2</t>
  </si>
  <si>
    <t>RU000A102QP4</t>
  </si>
  <si>
    <t>RU000A102RT4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</si>
  <si>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</si>
  <si>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</si>
  <si>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</si>
  <si>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</si>
  <si>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</si>
  <si>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</si>
  <si>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</si>
  <si>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</si>
  <si>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</si>
  <si>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</si>
  <si>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</si>
  <si>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</si>
  <si>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</si>
  <si>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</si>
  <si>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</si>
  <si>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</si>
  <si>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</si>
  <si>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</si>
  <si>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</si>
  <si>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</si>
  <si>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</si>
  <si>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</si>
  <si>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</si>
  <si>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</si>
  <si>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</si>
  <si>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</si>
  <si>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RU000A0JTVJ2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</si>
  <si>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</si>
  <si>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</si>
  <si>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</si>
  <si>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</si>
  <si>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</si>
  <si>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АО "Россельхозбанк" 42003349B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</si>
  <si>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</si>
  <si>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</si>
  <si>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</si>
  <si>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</si>
  <si>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</si>
  <si>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</si>
  <si>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</si>
  <si>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</si>
  <si>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</si>
  <si>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</si>
  <si>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</si>
  <si>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</si>
  <si>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</si>
  <si>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</si>
  <si>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</si>
  <si>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</si>
  <si>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</si>
  <si>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</si>
  <si>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</si>
  <si>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</si>
  <si>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</si>
  <si>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</si>
  <si>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облигации федерального займа РФ 25084RMFS</t>
  </si>
  <si>
    <t>RU000A101FA1</t>
  </si>
  <si>
    <t>RU000A0ZYUS1</t>
  </si>
  <si>
    <t>облигации ПАО "Транснефть" 4B02-09-00206-A-001P</t>
  </si>
  <si>
    <t>RU000A0ZYXJ4</t>
  </si>
  <si>
    <t>облигации АО "Россельхозбанк" 4B020503349B001P</t>
  </si>
  <si>
    <t>RU000A1008Z0</t>
  </si>
  <si>
    <t>RU000A103DS4</t>
  </si>
  <si>
    <t>RU000A103DU0</t>
  </si>
  <si>
    <t>RU000A103FP5</t>
  </si>
  <si>
    <t>облигации АО "МХК "ЕвроХим" 4B02-03-31153-H-001P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</si>
  <si>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</si>
  <si>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</si>
  <si>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</si>
  <si>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</si>
  <si>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</si>
  <si>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</si>
  <si>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</si>
  <si>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RU000A0JSMA2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</si>
  <si>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</si>
  <si>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</si>
  <si>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</si>
  <si>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</si>
  <si>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</si>
  <si>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</si>
  <si>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ПАО "НК "Роснефть" 4B02-01-00122-A</t>
  </si>
  <si>
    <t>RU000A0JUFU0</t>
  </si>
  <si>
    <t>облигации АО "Тойота Банк" 4B020203470B001P</t>
  </si>
  <si>
    <t>RU000A100436</t>
  </si>
  <si>
    <t>облигации АО "Почта России" 4B02-07-00005-T-001P</t>
  </si>
  <si>
    <t>RU000A1008Y3</t>
  </si>
  <si>
    <t>RU000A1010X1</t>
  </si>
  <si>
    <t>облигации ООО "ИКС 5 ФИНАНС" 4B02-07-36241-R-001P</t>
  </si>
  <si>
    <t>облигации АО "Россельхозбанк" 4B02-07-03349-B-002P</t>
  </si>
  <si>
    <t>RU000A103GX7</t>
  </si>
  <si>
    <t>RU000A100AF3</t>
  </si>
  <si>
    <t>облигации АО "Газпромбанк" 4B020900354B001P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</si>
  <si>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</si>
  <si>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</si>
  <si>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</si>
  <si>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</si>
  <si>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</si>
  <si>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</si>
  <si>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4B02-05-36241-R-001P</t>
  </si>
  <si>
    <t>RU000A100AB2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</si>
  <si>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</si>
  <si>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</si>
  <si>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</si>
  <si>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</si>
  <si>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</si>
  <si>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</si>
  <si>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</si>
  <si>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</si>
  <si>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</si>
  <si>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</si>
  <si>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</si>
  <si>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</si>
  <si>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</si>
  <si>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</si>
  <si>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RU000A100V46</t>
  </si>
  <si>
    <t>облигации ООО "ИКС 5 ФИНАНС" 4B02-06-36241-R-001P</t>
  </si>
  <si>
    <t>RU000A101LH4</t>
  </si>
  <si>
    <t>облигации ООО "ИКС 5 ФИНАНС" 4B02-10-36241-R-001P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</si>
  <si>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</si>
  <si>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</si>
  <si>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</si>
  <si>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</si>
  <si>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</si>
  <si>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</si>
  <si>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</si>
  <si>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</si>
  <si>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</si>
  <si>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</si>
  <si>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</si>
  <si>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</si>
  <si>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42003810825200000016</t>
  </si>
  <si>
    <t>RU000A0ZYU88</t>
  </si>
  <si>
    <t>RU000A0JTJL3</t>
  </si>
  <si>
    <t>облигации федерального займа РФ 26211RMFS</t>
  </si>
  <si>
    <t>RU000A100QS2</t>
  </si>
  <si>
    <t>облигации федерального займа РФ 24020RMFS</t>
  </si>
  <si>
    <t>RU000A101FY1</t>
  </si>
  <si>
    <t>облигации ПАО "РОССЕТИ Московский регион"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</si>
  <si>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</si>
  <si>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</si>
  <si>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</si>
  <si>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42004810025200000006</t>
  </si>
  <si>
    <t>42003810225200000027</t>
  </si>
  <si>
    <t>42003810367001604503</t>
  </si>
  <si>
    <t>RU000A1033Z8</t>
  </si>
  <si>
    <t>RU000A104FG2</t>
  </si>
  <si>
    <t>облигации ООО "ГК "Сегежа"  4B02-03-87154-H-002P</t>
  </si>
  <si>
    <t>государственные облигации субъектов РФ RU000A1033Z8</t>
  </si>
  <si>
    <t>RU000A1038V6</t>
  </si>
  <si>
    <t>Состав инвестиционного портфеля фонда по обязательному пенсионному страхованию на 31.01.2022</t>
  </si>
  <si>
    <t>погашение облигаций (облигации корпоративные ПАО "МегаФон" 4B02-05-00822-J-001P)</t>
  </si>
  <si>
    <t>оплата комиссий по сделкам Т+ (продажа акций ПАО Сбербанк 10301481B)</t>
  </si>
  <si>
    <t>Состав средств пенсионных резервов фонда на 31.01.2022</t>
  </si>
  <si>
    <t>облигации ООО "ГК "Сегежа" 4B02-03-87154-H-002P</t>
  </si>
  <si>
    <t>42003810525200000028</t>
  </si>
  <si>
    <t>42004810800470000174</t>
  </si>
  <si>
    <t>42003810525200000031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</si>
</sst>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abSelected="1" topLeftCell="A265" zoomScaleNormal="100" workbookViewId="0">
      <selection activeCell="D282" sqref="D282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27.7109375" style="3" customWidth="1"/>
    <col min="9" max="9" width="19.7109375" style="3" customWidth="1"/>
    <col min="10" max="10" width="15.85546875" style="3" customWidth="1"/>
    <col min="11" max="11" width="21.7109375" style="3" customWidth="1"/>
    <col min="12" max="16384" width="9.140625" style="3"/>
  </cols>
  <sheetData>
    <row r="1" spans="1:9" ht="33.75" customHeight="1" x14ac:dyDescent="0.25">
      <c r="A1" s="48" t="s">
        <v>792</v>
      </c>
      <c r="B1" s="49"/>
      <c r="C1" s="49"/>
      <c r="D1" s="49"/>
      <c r="E1" s="49"/>
      <c r="F1" s="49"/>
      <c r="G1" s="49"/>
    </row>
    <row r="2" spans="1:9" ht="18.75" x14ac:dyDescent="0.3">
      <c r="A2" s="4"/>
      <c r="B2" s="4"/>
      <c r="C2" s="4"/>
    </row>
    <row r="3" spans="1:9" x14ac:dyDescent="0.25">
      <c r="A3" s="3" t="s">
        <v>544</v>
      </c>
    </row>
    <row r="4" spans="1:9" ht="30" x14ac:dyDescent="0.25">
      <c r="A4" s="26" t="s">
        <v>0</v>
      </c>
      <c r="B4" s="26" t="s">
        <v>20</v>
      </c>
      <c r="C4" s="26" t="s">
        <v>1</v>
      </c>
      <c r="D4" s="26" t="s">
        <v>22</v>
      </c>
      <c r="E4" s="26" t="s">
        <v>10</v>
      </c>
      <c r="F4" s="26" t="s">
        <v>6</v>
      </c>
      <c r="G4" s="26" t="s">
        <v>2</v>
      </c>
    </row>
    <row r="5" spans="1:9" ht="30" x14ac:dyDescent="0.25">
      <c r="A5" s="26" t="s">
        <v>344</v>
      </c>
      <c r="B5" s="26" t="s">
        <v>204</v>
      </c>
      <c r="C5" s="26" t="s">
        <v>205</v>
      </c>
      <c r="D5" s="26" t="s">
        <v>618</v>
      </c>
      <c r="E5" s="42">
        <v>15668</v>
      </c>
      <c r="F5" s="7">
        <v>14992239.16</v>
      </c>
      <c r="G5" s="8">
        <f t="shared" ref="G5:G36" si="0">F5/$F$277</f>
        <v>2.9546171254446734E-3</v>
      </c>
      <c r="I5" s="40"/>
    </row>
    <row r="6" spans="1:9" x14ac:dyDescent="0.25">
      <c r="A6" s="26" t="s">
        <v>316</v>
      </c>
      <c r="B6" s="26" t="s">
        <v>174</v>
      </c>
      <c r="C6" s="26" t="s">
        <v>175</v>
      </c>
      <c r="D6" s="26" t="s">
        <v>591</v>
      </c>
      <c r="E6" s="42">
        <v>35000</v>
      </c>
      <c r="F6" s="7">
        <v>5394608.1500000004</v>
      </c>
      <c r="G6" s="8">
        <f t="shared" si="0"/>
        <v>1.0631501708950465E-3</v>
      </c>
      <c r="I6" s="41"/>
    </row>
    <row r="7" spans="1:9" x14ac:dyDescent="0.25">
      <c r="A7" s="26" t="s">
        <v>535</v>
      </c>
      <c r="B7" s="26" t="s">
        <v>304</v>
      </c>
      <c r="C7" s="26" t="s">
        <v>305</v>
      </c>
      <c r="D7" s="26" t="s">
        <v>59</v>
      </c>
      <c r="E7" s="42">
        <v>70599</v>
      </c>
      <c r="F7" s="7">
        <v>73322003.430000007</v>
      </c>
      <c r="G7" s="8">
        <f t="shared" si="0"/>
        <v>1.4450039430013408E-2</v>
      </c>
      <c r="I7" s="41"/>
    </row>
    <row r="8" spans="1:9" x14ac:dyDescent="0.25">
      <c r="A8" s="26" t="s">
        <v>27</v>
      </c>
      <c r="B8" s="26" t="s">
        <v>168</v>
      </c>
      <c r="C8" s="26" t="s">
        <v>169</v>
      </c>
      <c r="D8" s="26" t="s">
        <v>716</v>
      </c>
      <c r="E8" s="42">
        <v>38915</v>
      </c>
      <c r="F8" s="7">
        <v>38695908.549999997</v>
      </c>
      <c r="G8" s="8">
        <f t="shared" si="0"/>
        <v>7.6260519103452558E-3</v>
      </c>
      <c r="I8" s="41"/>
    </row>
    <row r="9" spans="1:9" x14ac:dyDescent="0.25">
      <c r="A9" s="26" t="s">
        <v>661</v>
      </c>
      <c r="B9" s="26" t="s">
        <v>304</v>
      </c>
      <c r="C9" s="26" t="s">
        <v>305</v>
      </c>
      <c r="D9" s="26" t="s">
        <v>662</v>
      </c>
      <c r="E9" s="42">
        <v>986</v>
      </c>
      <c r="F9" s="7">
        <v>1018478.84</v>
      </c>
      <c r="G9" s="8">
        <f t="shared" si="0"/>
        <v>2.0071818428535698E-4</v>
      </c>
      <c r="I9" s="41"/>
    </row>
    <row r="10" spans="1:9" x14ac:dyDescent="0.25">
      <c r="A10" s="26" t="s">
        <v>534</v>
      </c>
      <c r="B10" s="26" t="s">
        <v>304</v>
      </c>
      <c r="C10" s="26" t="s">
        <v>305</v>
      </c>
      <c r="D10" s="26" t="s">
        <v>58</v>
      </c>
      <c r="E10" s="42">
        <v>49172</v>
      </c>
      <c r="F10" s="7">
        <v>48019900.039999999</v>
      </c>
      <c r="G10" s="8">
        <f t="shared" si="0"/>
        <v>9.4635909623739852E-3</v>
      </c>
      <c r="I10" s="41"/>
    </row>
    <row r="11" spans="1:9" ht="30" x14ac:dyDescent="0.25">
      <c r="A11" s="26" t="s">
        <v>400</v>
      </c>
      <c r="B11" s="26" t="s">
        <v>258</v>
      </c>
      <c r="C11" s="26" t="s">
        <v>259</v>
      </c>
      <c r="D11" s="26" t="s">
        <v>114</v>
      </c>
      <c r="E11" s="42">
        <v>20000</v>
      </c>
      <c r="F11" s="7">
        <v>20202600</v>
      </c>
      <c r="G11" s="8">
        <f t="shared" si="0"/>
        <v>3.9814564923541787E-3</v>
      </c>
      <c r="I11" s="41"/>
    </row>
    <row r="12" spans="1:9" ht="30" x14ac:dyDescent="0.25">
      <c r="A12" s="26" t="s">
        <v>339</v>
      </c>
      <c r="B12" s="26" t="s">
        <v>196</v>
      </c>
      <c r="C12" s="26" t="s">
        <v>197</v>
      </c>
      <c r="D12" s="26" t="s">
        <v>154</v>
      </c>
      <c r="E12" s="42">
        <v>22860</v>
      </c>
      <c r="F12" s="7">
        <v>22444711.52</v>
      </c>
      <c r="G12" s="8">
        <f t="shared" si="0"/>
        <v>4.4233238494213924E-3</v>
      </c>
      <c r="I12" s="41"/>
    </row>
    <row r="13" spans="1:9" ht="30" x14ac:dyDescent="0.25">
      <c r="A13" s="26" t="s">
        <v>435</v>
      </c>
      <c r="B13" s="26" t="s">
        <v>288</v>
      </c>
      <c r="C13" s="26" t="s">
        <v>289</v>
      </c>
      <c r="D13" s="26" t="s">
        <v>53</v>
      </c>
      <c r="E13" s="42">
        <v>29997</v>
      </c>
      <c r="F13" s="7">
        <v>30848314.859999999</v>
      </c>
      <c r="G13" s="8">
        <f t="shared" si="0"/>
        <v>6.0794760811743479E-3</v>
      </c>
      <c r="I13" s="41"/>
    </row>
    <row r="14" spans="1:9" ht="30" x14ac:dyDescent="0.25">
      <c r="A14" s="26" t="s">
        <v>436</v>
      </c>
      <c r="B14" s="26" t="s">
        <v>288</v>
      </c>
      <c r="C14" s="26" t="s">
        <v>289</v>
      </c>
      <c r="D14" s="26" t="s">
        <v>637</v>
      </c>
      <c r="E14" s="42">
        <v>67033</v>
      </c>
      <c r="F14" s="7">
        <v>68875066.840000004</v>
      </c>
      <c r="G14" s="8">
        <f t="shared" si="0"/>
        <v>1.3573652996715573E-2</v>
      </c>
      <c r="I14" s="41"/>
    </row>
    <row r="15" spans="1:9" ht="30" x14ac:dyDescent="0.25">
      <c r="A15" s="26" t="s">
        <v>401</v>
      </c>
      <c r="B15" s="26" t="s">
        <v>258</v>
      </c>
      <c r="C15" s="26" t="s">
        <v>259</v>
      </c>
      <c r="D15" s="26" t="s">
        <v>115</v>
      </c>
      <c r="E15" s="42">
        <v>6630</v>
      </c>
      <c r="F15" s="7">
        <v>6653205</v>
      </c>
      <c r="G15" s="8">
        <f t="shared" si="0"/>
        <v>1.3111899578377676E-3</v>
      </c>
      <c r="I15" s="41"/>
    </row>
    <row r="16" spans="1:9" ht="30" x14ac:dyDescent="0.25">
      <c r="A16" s="26" t="s">
        <v>675</v>
      </c>
      <c r="B16" s="26" t="s">
        <v>184</v>
      </c>
      <c r="C16" s="26" t="s">
        <v>185</v>
      </c>
      <c r="D16" s="26" t="s">
        <v>669</v>
      </c>
      <c r="E16" s="42">
        <v>4800</v>
      </c>
      <c r="F16" s="7">
        <v>4917891.26</v>
      </c>
      <c r="G16" s="8">
        <f t="shared" si="0"/>
        <v>9.6920050319359251E-4</v>
      </c>
      <c r="I16" s="41"/>
    </row>
    <row r="17" spans="1:9" ht="15" customHeight="1" x14ac:dyDescent="0.25">
      <c r="A17" s="26" t="s">
        <v>407</v>
      </c>
      <c r="B17" s="26" t="s">
        <v>258</v>
      </c>
      <c r="C17" s="26" t="s">
        <v>259</v>
      </c>
      <c r="D17" s="26" t="s">
        <v>117</v>
      </c>
      <c r="E17" s="42">
        <v>2</v>
      </c>
      <c r="F17" s="7">
        <v>2024.42</v>
      </c>
      <c r="G17" s="8">
        <f t="shared" si="0"/>
        <v>3.9896548722697309E-7</v>
      </c>
      <c r="I17" s="41"/>
    </row>
    <row r="18" spans="1:9" ht="30" x14ac:dyDescent="0.25">
      <c r="A18" s="26" t="s">
        <v>723</v>
      </c>
      <c r="B18" s="26" t="s">
        <v>258</v>
      </c>
      <c r="C18" s="26" t="s">
        <v>259</v>
      </c>
      <c r="D18" s="26" t="s">
        <v>724</v>
      </c>
      <c r="E18" s="42">
        <v>300</v>
      </c>
      <c r="F18" s="7">
        <v>312669</v>
      </c>
      <c r="G18" s="8">
        <f t="shared" si="0"/>
        <v>6.1619693505186892E-5</v>
      </c>
      <c r="I18" s="41"/>
    </row>
    <row r="19" spans="1:9" ht="30" x14ac:dyDescent="0.25">
      <c r="A19" s="26" t="s">
        <v>408</v>
      </c>
      <c r="B19" s="26" t="s">
        <v>258</v>
      </c>
      <c r="C19" s="26" t="s">
        <v>259</v>
      </c>
      <c r="D19" s="26" t="s">
        <v>600</v>
      </c>
      <c r="E19" s="42">
        <v>475</v>
      </c>
      <c r="F19" s="7">
        <v>495106.75</v>
      </c>
      <c r="G19" s="8">
        <f t="shared" si="0"/>
        <v>9.7573875847459102E-5</v>
      </c>
      <c r="I19" s="41"/>
    </row>
    <row r="20" spans="1:9" ht="30" x14ac:dyDescent="0.25">
      <c r="A20" s="26" t="s">
        <v>329</v>
      </c>
      <c r="B20" s="26" t="s">
        <v>184</v>
      </c>
      <c r="C20" s="26" t="s">
        <v>185</v>
      </c>
      <c r="D20" s="26" t="s">
        <v>120</v>
      </c>
      <c r="E20" s="42">
        <v>1259</v>
      </c>
      <c r="F20" s="7">
        <v>1245310.1599999999</v>
      </c>
      <c r="G20" s="8">
        <f t="shared" si="0"/>
        <v>2.454212933744479E-4</v>
      </c>
      <c r="I20" s="41"/>
    </row>
    <row r="21" spans="1:9" ht="30" x14ac:dyDescent="0.25">
      <c r="A21" s="26" t="s">
        <v>330</v>
      </c>
      <c r="B21" s="26" t="s">
        <v>184</v>
      </c>
      <c r="C21" s="26" t="s">
        <v>185</v>
      </c>
      <c r="D21" s="26" t="s">
        <v>595</v>
      </c>
      <c r="E21" s="42">
        <v>270</v>
      </c>
      <c r="F21" s="7">
        <v>267428.03999999998</v>
      </c>
      <c r="G21" s="8">
        <f t="shared" si="0"/>
        <v>5.2703766153641262E-5</v>
      </c>
      <c r="I21" s="41"/>
    </row>
    <row r="22" spans="1:9" ht="30" x14ac:dyDescent="0.25">
      <c r="A22" s="26" t="s">
        <v>403</v>
      </c>
      <c r="B22" s="26" t="s">
        <v>258</v>
      </c>
      <c r="C22" s="26" t="s">
        <v>259</v>
      </c>
      <c r="D22" s="26" t="s">
        <v>116</v>
      </c>
      <c r="E22" s="42">
        <v>53130</v>
      </c>
      <c r="F22" s="7">
        <v>53414245.5</v>
      </c>
      <c r="G22" s="8">
        <f t="shared" si="0"/>
        <v>1.0526689363258936E-2</v>
      </c>
      <c r="I22" s="41"/>
    </row>
    <row r="23" spans="1:9" ht="30" x14ac:dyDescent="0.25">
      <c r="A23" s="26" t="s">
        <v>409</v>
      </c>
      <c r="B23" s="26" t="s">
        <v>258</v>
      </c>
      <c r="C23" s="26" t="s">
        <v>259</v>
      </c>
      <c r="D23" s="35" t="s">
        <v>592</v>
      </c>
      <c r="E23" s="42">
        <v>18</v>
      </c>
      <c r="F23" s="7">
        <v>18114.3</v>
      </c>
      <c r="G23" s="8">
        <f t="shared" si="0"/>
        <v>3.5699017621222664E-6</v>
      </c>
      <c r="I23" s="41"/>
    </row>
    <row r="24" spans="1:9" x14ac:dyDescent="0.25">
      <c r="A24" s="26" t="s">
        <v>39</v>
      </c>
      <c r="B24" s="26" t="s">
        <v>168</v>
      </c>
      <c r="C24" s="26" t="s">
        <v>169</v>
      </c>
      <c r="D24" s="26" t="s">
        <v>132</v>
      </c>
      <c r="E24" s="42">
        <v>41337</v>
      </c>
      <c r="F24" s="7">
        <v>42711868.619999997</v>
      </c>
      <c r="G24" s="8">
        <f t="shared" si="0"/>
        <v>8.4175030252382228E-3</v>
      </c>
      <c r="I24" s="41"/>
    </row>
    <row r="25" spans="1:9" x14ac:dyDescent="0.25">
      <c r="A25" s="26" t="s">
        <v>40</v>
      </c>
      <c r="B25" s="26" t="s">
        <v>168</v>
      </c>
      <c r="C25" s="26" t="s">
        <v>169</v>
      </c>
      <c r="D25" s="26" t="s">
        <v>133</v>
      </c>
      <c r="E25" s="42">
        <v>32000</v>
      </c>
      <c r="F25" s="7">
        <v>33163520</v>
      </c>
      <c r="G25" s="8">
        <f t="shared" si="0"/>
        <v>6.5357484686781727E-3</v>
      </c>
      <c r="I25" s="41"/>
    </row>
    <row r="26" spans="1:9" ht="30" x14ac:dyDescent="0.25">
      <c r="A26" s="26" t="s">
        <v>375</v>
      </c>
      <c r="B26" s="26" t="s">
        <v>240</v>
      </c>
      <c r="C26" s="26" t="s">
        <v>241</v>
      </c>
      <c r="D26" s="26" t="s">
        <v>77</v>
      </c>
      <c r="E26" s="42">
        <v>60000</v>
      </c>
      <c r="F26" s="7">
        <v>57971400</v>
      </c>
      <c r="G26" s="8">
        <f t="shared" si="0"/>
        <v>1.142479714991442E-2</v>
      </c>
      <c r="I26" s="41"/>
    </row>
    <row r="27" spans="1:9" ht="30" x14ac:dyDescent="0.25">
      <c r="A27" s="26" t="s">
        <v>419</v>
      </c>
      <c r="B27" s="26" t="s">
        <v>268</v>
      </c>
      <c r="C27" s="26" t="s">
        <v>269</v>
      </c>
      <c r="D27" s="26" t="s">
        <v>139</v>
      </c>
      <c r="E27" s="42">
        <v>425</v>
      </c>
      <c r="F27" s="7">
        <v>427560.85</v>
      </c>
      <c r="G27" s="8">
        <f t="shared" si="0"/>
        <v>8.4262170320105879E-5</v>
      </c>
      <c r="I27" s="41"/>
    </row>
    <row r="28" spans="1:9" x14ac:dyDescent="0.25">
      <c r="A28" s="26" t="s">
        <v>42</v>
      </c>
      <c r="B28" s="26" t="s">
        <v>168</v>
      </c>
      <c r="C28" s="26" t="s">
        <v>169</v>
      </c>
      <c r="D28" s="26" t="s">
        <v>92</v>
      </c>
      <c r="E28" s="42">
        <v>74421</v>
      </c>
      <c r="F28" s="7">
        <v>101376225.18000001</v>
      </c>
      <c r="G28" s="8">
        <f t="shared" si="0"/>
        <v>1.997886558726452E-2</v>
      </c>
      <c r="I28" s="41"/>
    </row>
    <row r="29" spans="1:9" ht="30" x14ac:dyDescent="0.25">
      <c r="A29" s="26" t="s">
        <v>328</v>
      </c>
      <c r="B29" s="26" t="s">
        <v>184</v>
      </c>
      <c r="C29" s="26" t="s">
        <v>185</v>
      </c>
      <c r="D29" s="26" t="s">
        <v>594</v>
      </c>
      <c r="E29" s="42">
        <v>225</v>
      </c>
      <c r="F29" s="7">
        <v>218007</v>
      </c>
      <c r="G29" s="8">
        <f t="shared" si="0"/>
        <v>4.2964043515619646E-5</v>
      </c>
      <c r="I29" s="41"/>
    </row>
    <row r="30" spans="1:9" ht="30" x14ac:dyDescent="0.25">
      <c r="A30" s="26" t="s">
        <v>377</v>
      </c>
      <c r="B30" s="26" t="s">
        <v>240</v>
      </c>
      <c r="C30" s="26" t="s">
        <v>241</v>
      </c>
      <c r="D30" s="26" t="s">
        <v>593</v>
      </c>
      <c r="E30" s="42">
        <v>2490</v>
      </c>
      <c r="F30" s="7">
        <v>2558133.33</v>
      </c>
      <c r="G30" s="8">
        <f t="shared" si="0"/>
        <v>5.0414781043212834E-4</v>
      </c>
      <c r="I30" s="41"/>
    </row>
    <row r="31" spans="1:9" ht="30" x14ac:dyDescent="0.25">
      <c r="A31" s="26" t="s">
        <v>378</v>
      </c>
      <c r="B31" s="26" t="s">
        <v>240</v>
      </c>
      <c r="C31" s="26" t="s">
        <v>241</v>
      </c>
      <c r="D31" s="26" t="s">
        <v>78</v>
      </c>
      <c r="E31" s="42">
        <v>34629</v>
      </c>
      <c r="F31" s="7">
        <v>33819373.979999997</v>
      </c>
      <c r="G31" s="8">
        <f t="shared" si="0"/>
        <v>6.6650018363985314E-3</v>
      </c>
      <c r="I31" s="41"/>
    </row>
    <row r="32" spans="1:9" ht="30" x14ac:dyDescent="0.25">
      <c r="A32" s="26" t="s">
        <v>360</v>
      </c>
      <c r="B32" s="26" t="s">
        <v>220</v>
      </c>
      <c r="C32" s="26" t="s">
        <v>221</v>
      </c>
      <c r="D32" s="26" t="s">
        <v>596</v>
      </c>
      <c r="E32" s="42">
        <v>742</v>
      </c>
      <c r="F32" s="7">
        <v>751267.58</v>
      </c>
      <c r="G32" s="8">
        <f t="shared" si="0"/>
        <v>1.4805714036243912E-4</v>
      </c>
      <c r="I32" s="41"/>
    </row>
    <row r="33" spans="1:9" x14ac:dyDescent="0.25">
      <c r="A33" s="26" t="s">
        <v>320</v>
      </c>
      <c r="B33" s="26" t="s">
        <v>178</v>
      </c>
      <c r="C33" s="26" t="s">
        <v>179</v>
      </c>
      <c r="D33" s="26" t="s">
        <v>603</v>
      </c>
      <c r="E33" s="42">
        <v>3700</v>
      </c>
      <c r="F33" s="7">
        <v>3756460.34</v>
      </c>
      <c r="G33" s="8">
        <f t="shared" si="0"/>
        <v>7.4030983185154314E-4</v>
      </c>
      <c r="I33" s="41"/>
    </row>
    <row r="34" spans="1:9" x14ac:dyDescent="0.25">
      <c r="A34" s="26" t="s">
        <v>674</v>
      </c>
      <c r="B34" s="26" t="s">
        <v>168</v>
      </c>
      <c r="C34" s="26" t="s">
        <v>169</v>
      </c>
      <c r="D34" s="26" t="s">
        <v>670</v>
      </c>
      <c r="E34" s="42">
        <v>13000</v>
      </c>
      <c r="F34" s="7">
        <v>12573730</v>
      </c>
      <c r="G34" s="8">
        <f t="shared" si="0"/>
        <v>2.4779859494128732E-3</v>
      </c>
      <c r="I34" s="41"/>
    </row>
    <row r="35" spans="1:9" x14ac:dyDescent="0.25">
      <c r="A35" s="26" t="s">
        <v>391</v>
      </c>
      <c r="B35" s="26" t="s">
        <v>248</v>
      </c>
      <c r="C35" s="26" t="s">
        <v>249</v>
      </c>
      <c r="D35" s="26" t="s">
        <v>88</v>
      </c>
      <c r="E35" s="42">
        <v>27100</v>
      </c>
      <c r="F35" s="7">
        <v>26668297</v>
      </c>
      <c r="G35" s="8">
        <f t="shared" si="0"/>
        <v>5.2556930410283566E-3</v>
      </c>
      <c r="I35" s="41"/>
    </row>
    <row r="36" spans="1:9" ht="30" x14ac:dyDescent="0.25">
      <c r="A36" s="26" t="s">
        <v>380</v>
      </c>
      <c r="B36" s="26" t="s">
        <v>240</v>
      </c>
      <c r="C36" s="26" t="s">
        <v>241</v>
      </c>
      <c r="D36" s="26" t="s">
        <v>611</v>
      </c>
      <c r="E36" s="42">
        <v>7087</v>
      </c>
      <c r="F36" s="7">
        <v>6996796.7300000004</v>
      </c>
      <c r="G36" s="8">
        <f t="shared" si="0"/>
        <v>1.378903792895023E-3</v>
      </c>
      <c r="I36" s="41"/>
    </row>
    <row r="37" spans="1:9" x14ac:dyDescent="0.25">
      <c r="A37" s="26" t="s">
        <v>411</v>
      </c>
      <c r="B37" s="26" t="s">
        <v>264</v>
      </c>
      <c r="C37" s="26" t="s">
        <v>265</v>
      </c>
      <c r="D37" s="26" t="s">
        <v>601</v>
      </c>
      <c r="E37" s="42">
        <v>3030</v>
      </c>
      <c r="F37" s="7">
        <v>2973339</v>
      </c>
      <c r="G37" s="8">
        <f t="shared" ref="G37:G68" si="1">F37/$F$277</f>
        <v>5.8597506585884396E-4</v>
      </c>
      <c r="I37" s="41"/>
    </row>
    <row r="38" spans="1:9" x14ac:dyDescent="0.25">
      <c r="A38" s="26" t="s">
        <v>370</v>
      </c>
      <c r="B38" s="26" t="s">
        <v>236</v>
      </c>
      <c r="C38" s="26" t="s">
        <v>237</v>
      </c>
      <c r="D38" s="26" t="s">
        <v>607</v>
      </c>
      <c r="E38" s="42">
        <v>5000</v>
      </c>
      <c r="F38" s="7">
        <v>4976920.05</v>
      </c>
      <c r="G38" s="8">
        <f t="shared" si="1"/>
        <v>9.8083368700069219E-4</v>
      </c>
      <c r="I38" s="41"/>
    </row>
    <row r="39" spans="1:9" x14ac:dyDescent="0.25">
      <c r="A39" s="26" t="s">
        <v>425</v>
      </c>
      <c r="B39" s="26" t="s">
        <v>278</v>
      </c>
      <c r="C39" s="26" t="s">
        <v>279</v>
      </c>
      <c r="D39" s="26" t="s">
        <v>150</v>
      </c>
      <c r="E39" s="42">
        <v>20</v>
      </c>
      <c r="F39" s="7">
        <v>20818.849999999999</v>
      </c>
      <c r="G39" s="8">
        <f t="shared" si="1"/>
        <v>4.1029048486753088E-6</v>
      </c>
      <c r="I39" s="41"/>
    </row>
    <row r="40" spans="1:9" x14ac:dyDescent="0.25">
      <c r="A40" s="26" t="s">
        <v>41</v>
      </c>
      <c r="B40" s="26" t="s">
        <v>168</v>
      </c>
      <c r="C40" s="26" t="s">
        <v>169</v>
      </c>
      <c r="D40" s="26" t="s">
        <v>134</v>
      </c>
      <c r="E40" s="42">
        <v>77785</v>
      </c>
      <c r="F40" s="7">
        <v>77614650.849999994</v>
      </c>
      <c r="G40" s="8">
        <f t="shared" si="1"/>
        <v>1.5296019102914242E-2</v>
      </c>
      <c r="I40" s="41"/>
    </row>
    <row r="41" spans="1:9" ht="30" x14ac:dyDescent="0.25">
      <c r="A41" s="26" t="s">
        <v>402</v>
      </c>
      <c r="B41" s="26" t="s">
        <v>258</v>
      </c>
      <c r="C41" s="26" t="s">
        <v>259</v>
      </c>
      <c r="D41" s="26" t="s">
        <v>110</v>
      </c>
      <c r="E41" s="42">
        <v>65</v>
      </c>
      <c r="F41" s="7">
        <v>65239.199999999997</v>
      </c>
      <c r="G41" s="8">
        <f t="shared" si="1"/>
        <v>1.2857109302564657E-5</v>
      </c>
      <c r="I41" s="41"/>
    </row>
    <row r="42" spans="1:9" x14ac:dyDescent="0.25">
      <c r="A42" s="26" t="s">
        <v>28</v>
      </c>
      <c r="B42" s="26" t="s">
        <v>168</v>
      </c>
      <c r="C42" s="26" t="s">
        <v>169</v>
      </c>
      <c r="D42" s="26" t="s">
        <v>121</v>
      </c>
      <c r="E42" s="42">
        <v>8176</v>
      </c>
      <c r="F42" s="7">
        <v>8130623.2000000002</v>
      </c>
      <c r="G42" s="8">
        <f t="shared" si="1"/>
        <v>1.6023542774952486E-3</v>
      </c>
      <c r="I42" s="41"/>
    </row>
    <row r="43" spans="1:9" ht="30" x14ac:dyDescent="0.25">
      <c r="A43" s="26" t="s">
        <v>374</v>
      </c>
      <c r="B43" s="26" t="s">
        <v>240</v>
      </c>
      <c r="C43" s="26" t="s">
        <v>241</v>
      </c>
      <c r="D43" s="26" t="s">
        <v>628</v>
      </c>
      <c r="E43" s="42">
        <v>34526</v>
      </c>
      <c r="F43" s="7">
        <v>36004403.32</v>
      </c>
      <c r="G43" s="8">
        <f t="shared" si="1"/>
        <v>7.095619640628055E-3</v>
      </c>
      <c r="I43" s="41"/>
    </row>
    <row r="44" spans="1:9" ht="30" x14ac:dyDescent="0.25">
      <c r="A44" s="26" t="s">
        <v>392</v>
      </c>
      <c r="B44" s="26" t="s">
        <v>250</v>
      </c>
      <c r="C44" s="26" t="s">
        <v>251</v>
      </c>
      <c r="D44" s="26" t="s">
        <v>89</v>
      </c>
      <c r="E44" s="42">
        <v>3035</v>
      </c>
      <c r="F44" s="7">
        <v>3167599.15</v>
      </c>
      <c r="G44" s="8">
        <f t="shared" si="1"/>
        <v>6.2425916470865519E-4</v>
      </c>
      <c r="I44" s="41"/>
    </row>
    <row r="45" spans="1:9" x14ac:dyDescent="0.25">
      <c r="A45" s="26" t="s">
        <v>29</v>
      </c>
      <c r="B45" s="26" t="s">
        <v>168</v>
      </c>
      <c r="C45" s="26" t="s">
        <v>169</v>
      </c>
      <c r="D45" s="26" t="s">
        <v>122</v>
      </c>
      <c r="E45" s="42">
        <v>28162</v>
      </c>
      <c r="F45" s="7">
        <v>25900028.16</v>
      </c>
      <c r="G45" s="8">
        <f t="shared" si="1"/>
        <v>5.1042853528648815E-3</v>
      </c>
      <c r="I45" s="41"/>
    </row>
    <row r="46" spans="1:9" ht="30" x14ac:dyDescent="0.25">
      <c r="A46" s="26" t="s">
        <v>431</v>
      </c>
      <c r="B46" s="26" t="s">
        <v>284</v>
      </c>
      <c r="C46" s="34" t="s">
        <v>285</v>
      </c>
      <c r="D46" s="26" t="s">
        <v>597</v>
      </c>
      <c r="E46" s="42">
        <v>865</v>
      </c>
      <c r="F46" s="7">
        <v>862975.9</v>
      </c>
      <c r="G46" s="8">
        <f t="shared" si="1"/>
        <v>1.7007221841744085E-4</v>
      </c>
      <c r="I46" s="41"/>
    </row>
    <row r="47" spans="1:9" x14ac:dyDescent="0.25">
      <c r="A47" s="26" t="s">
        <v>385</v>
      </c>
      <c r="B47" s="26" t="s">
        <v>242</v>
      </c>
      <c r="C47" s="26" t="s">
        <v>243</v>
      </c>
      <c r="D47" s="26" t="s">
        <v>66</v>
      </c>
      <c r="E47" s="42">
        <v>10000</v>
      </c>
      <c r="F47" s="7">
        <v>10271900</v>
      </c>
      <c r="G47" s="8">
        <f t="shared" si="1"/>
        <v>2.0243494868884644E-3</v>
      </c>
      <c r="I47" s="41"/>
    </row>
    <row r="48" spans="1:9" ht="27.75" customHeight="1" x14ac:dyDescent="0.25">
      <c r="A48" s="26" t="s">
        <v>376</v>
      </c>
      <c r="B48" s="26" t="s">
        <v>240</v>
      </c>
      <c r="C48" s="34" t="s">
        <v>241</v>
      </c>
      <c r="D48" s="26" t="s">
        <v>73</v>
      </c>
      <c r="E48" s="42">
        <v>63997</v>
      </c>
      <c r="F48" s="7">
        <v>63709653.469999999</v>
      </c>
      <c r="G48" s="8">
        <f t="shared" si="1"/>
        <v>1.2555671717193155E-2</v>
      </c>
      <c r="I48" s="41"/>
    </row>
    <row r="49" spans="1:9" x14ac:dyDescent="0.25">
      <c r="A49" s="26" t="s">
        <v>412</v>
      </c>
      <c r="B49" s="26" t="s">
        <v>264</v>
      </c>
      <c r="C49" s="26" t="s">
        <v>265</v>
      </c>
      <c r="D49" s="26" t="s">
        <v>610</v>
      </c>
      <c r="E49" s="42">
        <v>6996</v>
      </c>
      <c r="F49" s="7">
        <v>7150681.5599999996</v>
      </c>
      <c r="G49" s="8">
        <f t="shared" si="1"/>
        <v>1.4092308674041611E-3</v>
      </c>
      <c r="I49" s="41"/>
    </row>
    <row r="50" spans="1:9" x14ac:dyDescent="0.25">
      <c r="A50" s="26" t="s">
        <v>30</v>
      </c>
      <c r="B50" s="26" t="s">
        <v>168</v>
      </c>
      <c r="C50" s="26" t="s">
        <v>169</v>
      </c>
      <c r="D50" s="26" t="s">
        <v>123</v>
      </c>
      <c r="E50" s="42">
        <v>11900</v>
      </c>
      <c r="F50" s="7">
        <v>11500755</v>
      </c>
      <c r="G50" s="8">
        <f t="shared" si="1"/>
        <v>2.2665278559059125E-3</v>
      </c>
      <c r="I50" s="41"/>
    </row>
    <row r="51" spans="1:9" ht="30" x14ac:dyDescent="0.25">
      <c r="A51" s="26" t="s">
        <v>404</v>
      </c>
      <c r="B51" s="26" t="s">
        <v>258</v>
      </c>
      <c r="C51" s="26" t="s">
        <v>259</v>
      </c>
      <c r="D51" s="26" t="s">
        <v>111</v>
      </c>
      <c r="E51" s="42">
        <v>129285</v>
      </c>
      <c r="F51" s="7">
        <v>129868075.34999999</v>
      </c>
      <c r="G51" s="8">
        <f t="shared" si="1"/>
        <v>2.5593937995693584E-2</v>
      </c>
      <c r="I51" s="41"/>
    </row>
    <row r="52" spans="1:9" ht="30" x14ac:dyDescent="0.25">
      <c r="A52" s="26" t="s">
        <v>361</v>
      </c>
      <c r="B52" s="26" t="s">
        <v>222</v>
      </c>
      <c r="C52" s="26" t="s">
        <v>223</v>
      </c>
      <c r="D52" s="26" t="s">
        <v>81</v>
      </c>
      <c r="E52" s="42">
        <v>15754</v>
      </c>
      <c r="F52" s="7">
        <v>15835605.720000001</v>
      </c>
      <c r="G52" s="8">
        <f t="shared" si="1"/>
        <v>3.1208248049387193E-3</v>
      </c>
      <c r="I52" s="41"/>
    </row>
    <row r="53" spans="1:9" x14ac:dyDescent="0.25">
      <c r="A53" s="26" t="s">
        <v>321</v>
      </c>
      <c r="B53" s="26" t="s">
        <v>178</v>
      </c>
      <c r="C53" s="26" t="s">
        <v>179</v>
      </c>
      <c r="D53" s="26" t="s">
        <v>606</v>
      </c>
      <c r="E53" s="42">
        <v>4731</v>
      </c>
      <c r="F53" s="7">
        <v>4582825.08</v>
      </c>
      <c r="G53" s="8">
        <f t="shared" si="1"/>
        <v>9.0316685318174688E-4</v>
      </c>
      <c r="I53" s="41"/>
    </row>
    <row r="54" spans="1:9" x14ac:dyDescent="0.25">
      <c r="A54" s="26" t="s">
        <v>371</v>
      </c>
      <c r="B54" s="26" t="s">
        <v>236</v>
      </c>
      <c r="C54" s="26" t="s">
        <v>237</v>
      </c>
      <c r="D54" s="26" t="s">
        <v>50</v>
      </c>
      <c r="E54" s="42">
        <v>8850</v>
      </c>
      <c r="F54" s="7">
        <v>8314711.4699999997</v>
      </c>
      <c r="G54" s="8">
        <f t="shared" si="1"/>
        <v>1.6386337384437278E-3</v>
      </c>
      <c r="I54" s="41"/>
    </row>
    <row r="55" spans="1:9" ht="30" x14ac:dyDescent="0.25">
      <c r="A55" s="26" t="s">
        <v>345</v>
      </c>
      <c r="B55" s="26" t="s">
        <v>204</v>
      </c>
      <c r="C55" s="26" t="s">
        <v>205</v>
      </c>
      <c r="D55" s="26" t="s">
        <v>99</v>
      </c>
      <c r="E55" s="42">
        <v>17452</v>
      </c>
      <c r="F55" s="7">
        <v>17476083.760000002</v>
      </c>
      <c r="G55" s="8">
        <f t="shared" si="1"/>
        <v>3.444124377415651E-3</v>
      </c>
      <c r="I55" s="41"/>
    </row>
    <row r="56" spans="1:9" ht="30" x14ac:dyDescent="0.25">
      <c r="A56" s="26" t="s">
        <v>340</v>
      </c>
      <c r="B56" s="26" t="s">
        <v>198</v>
      </c>
      <c r="C56" s="26" t="s">
        <v>199</v>
      </c>
      <c r="D56" s="26" t="s">
        <v>632</v>
      </c>
      <c r="E56" s="42">
        <v>49950</v>
      </c>
      <c r="F56" s="7">
        <v>17046936</v>
      </c>
      <c r="G56" s="8">
        <f t="shared" si="1"/>
        <v>3.359549464521704E-3</v>
      </c>
      <c r="I56" s="41"/>
    </row>
    <row r="57" spans="1:9" x14ac:dyDescent="0.25">
      <c r="A57" s="26" t="s">
        <v>389</v>
      </c>
      <c r="B57" s="26" t="s">
        <v>244</v>
      </c>
      <c r="C57" s="26" t="s">
        <v>245</v>
      </c>
      <c r="D57" s="26" t="s">
        <v>71</v>
      </c>
      <c r="E57" s="42">
        <v>74570</v>
      </c>
      <c r="F57" s="7">
        <v>52339191.600000001</v>
      </c>
      <c r="G57" s="8">
        <f t="shared" si="1"/>
        <v>1.0314821567540282E-2</v>
      </c>
      <c r="I57" s="41"/>
    </row>
    <row r="58" spans="1:9" x14ac:dyDescent="0.25">
      <c r="A58" s="26" t="s">
        <v>397</v>
      </c>
      <c r="B58" s="26" t="s">
        <v>254</v>
      </c>
      <c r="C58" s="26" t="s">
        <v>255</v>
      </c>
      <c r="D58" s="26" t="s">
        <v>85</v>
      </c>
      <c r="E58" s="42">
        <v>2800</v>
      </c>
      <c r="F58" s="7">
        <v>2840012</v>
      </c>
      <c r="G58" s="8">
        <f t="shared" si="1"/>
        <v>5.5969945530593963E-4</v>
      </c>
      <c r="I58" s="41"/>
    </row>
    <row r="59" spans="1:9" ht="30" x14ac:dyDescent="0.25">
      <c r="A59" s="26" t="s">
        <v>428</v>
      </c>
      <c r="B59" s="26" t="s">
        <v>282</v>
      </c>
      <c r="C59" s="26" t="s">
        <v>283</v>
      </c>
      <c r="D59" s="26" t="s">
        <v>609</v>
      </c>
      <c r="E59" s="42">
        <v>6000</v>
      </c>
      <c r="F59" s="7">
        <v>5938260</v>
      </c>
      <c r="G59" s="8">
        <f t="shared" si="1"/>
        <v>1.1702911422434303E-3</v>
      </c>
      <c r="I59" s="41"/>
    </row>
    <row r="60" spans="1:9" x14ac:dyDescent="0.25">
      <c r="A60" s="26" t="s">
        <v>387</v>
      </c>
      <c r="B60" s="26" t="s">
        <v>242</v>
      </c>
      <c r="C60" s="26" t="s">
        <v>243</v>
      </c>
      <c r="D60" s="26" t="s">
        <v>67</v>
      </c>
      <c r="E60" s="42">
        <v>30000</v>
      </c>
      <c r="F60" s="7">
        <v>30278400</v>
      </c>
      <c r="G60" s="8">
        <f t="shared" si="1"/>
        <v>5.967159289304187E-3</v>
      </c>
      <c r="I60" s="41"/>
    </row>
    <row r="61" spans="1:9" ht="30" x14ac:dyDescent="0.25">
      <c r="A61" s="26" t="s">
        <v>429</v>
      </c>
      <c r="B61" s="26" t="s">
        <v>282</v>
      </c>
      <c r="C61" s="26" t="s">
        <v>283</v>
      </c>
      <c r="D61" s="26" t="s">
        <v>630</v>
      </c>
      <c r="E61" s="42">
        <v>47503</v>
      </c>
      <c r="F61" s="7">
        <v>46168165.700000003</v>
      </c>
      <c r="G61" s="8">
        <f t="shared" si="1"/>
        <v>9.098657750306818E-3</v>
      </c>
      <c r="I61" s="41"/>
    </row>
    <row r="62" spans="1:9" x14ac:dyDescent="0.25">
      <c r="A62" s="26" t="s">
        <v>45</v>
      </c>
      <c r="B62" s="26" t="s">
        <v>170</v>
      </c>
      <c r="C62" s="26" t="s">
        <v>171</v>
      </c>
      <c r="D62" s="26" t="s">
        <v>86</v>
      </c>
      <c r="E62" s="42">
        <v>5775</v>
      </c>
      <c r="F62" s="7">
        <v>1430756.25</v>
      </c>
      <c r="G62" s="8">
        <f t="shared" si="1"/>
        <v>2.8196834865506511E-4</v>
      </c>
      <c r="I62" s="41"/>
    </row>
    <row r="63" spans="1:9" ht="30" x14ac:dyDescent="0.25">
      <c r="A63" s="26" t="s">
        <v>379</v>
      </c>
      <c r="B63" s="26" t="s">
        <v>240</v>
      </c>
      <c r="C63" s="26" t="s">
        <v>241</v>
      </c>
      <c r="D63" s="26" t="s">
        <v>612</v>
      </c>
      <c r="E63" s="42">
        <v>9950</v>
      </c>
      <c r="F63" s="7">
        <v>9858559.5</v>
      </c>
      <c r="G63" s="8">
        <f t="shared" si="1"/>
        <v>1.9428898125258614E-3</v>
      </c>
      <c r="I63" s="41"/>
    </row>
    <row r="64" spans="1:9" x14ac:dyDescent="0.25">
      <c r="A64" s="26" t="s">
        <v>317</v>
      </c>
      <c r="B64" s="26" t="s">
        <v>174</v>
      </c>
      <c r="C64" s="26" t="s">
        <v>175</v>
      </c>
      <c r="D64" s="26" t="s">
        <v>79</v>
      </c>
      <c r="E64" s="42">
        <v>42700</v>
      </c>
      <c r="F64" s="7">
        <v>41035387.899999999</v>
      </c>
      <c r="G64" s="8">
        <f t="shared" si="1"/>
        <v>8.0871081727464343E-3</v>
      </c>
      <c r="I64" s="41"/>
    </row>
    <row r="65" spans="1:9" ht="30" x14ac:dyDescent="0.25">
      <c r="A65" s="26" t="s">
        <v>381</v>
      </c>
      <c r="B65" s="26" t="s">
        <v>240</v>
      </c>
      <c r="C65" s="26" t="s">
        <v>241</v>
      </c>
      <c r="D65" s="26" t="s">
        <v>74</v>
      </c>
      <c r="E65" s="42">
        <v>5793</v>
      </c>
      <c r="F65" s="7">
        <v>5789871.7800000003</v>
      </c>
      <c r="G65" s="8">
        <f t="shared" si="1"/>
        <v>1.1410473200666868E-3</v>
      </c>
      <c r="I65" s="41"/>
    </row>
    <row r="66" spans="1:9" ht="30" x14ac:dyDescent="0.25">
      <c r="A66" s="26" t="s">
        <v>405</v>
      </c>
      <c r="B66" s="26" t="s">
        <v>258</v>
      </c>
      <c r="C66" s="26" t="s">
        <v>259</v>
      </c>
      <c r="D66" s="26" t="s">
        <v>112</v>
      </c>
      <c r="E66" s="42">
        <v>8570</v>
      </c>
      <c r="F66" s="7">
        <v>8673182.8000000007</v>
      </c>
      <c r="G66" s="8">
        <f t="shared" si="1"/>
        <v>1.7092799921017393E-3</v>
      </c>
      <c r="I66" s="41"/>
    </row>
    <row r="67" spans="1:9" ht="30" x14ac:dyDescent="0.25">
      <c r="A67" s="26" t="s">
        <v>346</v>
      </c>
      <c r="B67" s="26" t="s">
        <v>204</v>
      </c>
      <c r="C67" s="26" t="s">
        <v>205</v>
      </c>
      <c r="D67" s="26" t="s">
        <v>629</v>
      </c>
      <c r="E67" s="42">
        <v>44756</v>
      </c>
      <c r="F67" s="7">
        <v>42558480.399999999</v>
      </c>
      <c r="G67" s="8">
        <f t="shared" si="1"/>
        <v>8.3872738208600906E-3</v>
      </c>
      <c r="I67" s="41"/>
    </row>
    <row r="68" spans="1:9" x14ac:dyDescent="0.25">
      <c r="A68" s="26" t="s">
        <v>676</v>
      </c>
      <c r="B68" s="26" t="s">
        <v>168</v>
      </c>
      <c r="C68" s="26" t="s">
        <v>169</v>
      </c>
      <c r="D68" s="26" t="s">
        <v>671</v>
      </c>
      <c r="E68" s="42">
        <v>5000</v>
      </c>
      <c r="F68" s="7">
        <v>4431400</v>
      </c>
      <c r="G68" s="8">
        <f t="shared" si="1"/>
        <v>8.7332453744658157E-4</v>
      </c>
      <c r="I68" s="41"/>
    </row>
    <row r="69" spans="1:9" x14ac:dyDescent="0.25">
      <c r="A69" s="26" t="s">
        <v>31</v>
      </c>
      <c r="B69" s="26" t="s">
        <v>168</v>
      </c>
      <c r="C69" s="26" t="s">
        <v>169</v>
      </c>
      <c r="D69" s="26" t="s">
        <v>124</v>
      </c>
      <c r="E69" s="42">
        <v>29000</v>
      </c>
      <c r="F69" s="7">
        <v>25244790</v>
      </c>
      <c r="G69" s="8">
        <f t="shared" ref="G69:G100" si="2">F69/$F$277</f>
        <v>4.9751533487579743E-3</v>
      </c>
      <c r="I69" s="41"/>
    </row>
    <row r="70" spans="1:9" x14ac:dyDescent="0.25">
      <c r="A70" s="26" t="s">
        <v>701</v>
      </c>
      <c r="B70" s="26" t="s">
        <v>278</v>
      </c>
      <c r="C70" s="34" t="s">
        <v>279</v>
      </c>
      <c r="D70" s="26" t="s">
        <v>700</v>
      </c>
      <c r="E70" s="42">
        <v>120</v>
      </c>
      <c r="F70" s="7">
        <v>123640.8</v>
      </c>
      <c r="G70" s="8">
        <f t="shared" si="2"/>
        <v>2.4366688737086541E-5</v>
      </c>
      <c r="I70" s="41"/>
    </row>
    <row r="71" spans="1:9" ht="30" x14ac:dyDescent="0.25">
      <c r="A71" s="26" t="s">
        <v>355</v>
      </c>
      <c r="B71" s="26" t="s">
        <v>212</v>
      </c>
      <c r="C71" s="26" t="s">
        <v>213</v>
      </c>
      <c r="D71" s="26" t="s">
        <v>65</v>
      </c>
      <c r="E71" s="42">
        <v>5000</v>
      </c>
      <c r="F71" s="7">
        <v>4836358.1500000004</v>
      </c>
      <c r="G71" s="8">
        <f t="shared" si="2"/>
        <v>9.5313224811002285E-4</v>
      </c>
      <c r="I71" s="41"/>
    </row>
    <row r="72" spans="1:9" ht="30" x14ac:dyDescent="0.25">
      <c r="A72" s="26" t="s">
        <v>406</v>
      </c>
      <c r="B72" s="26" t="s">
        <v>258</v>
      </c>
      <c r="C72" s="26" t="s">
        <v>259</v>
      </c>
      <c r="D72" s="26" t="s">
        <v>113</v>
      </c>
      <c r="E72" s="42">
        <v>15070</v>
      </c>
      <c r="F72" s="7">
        <v>14803261</v>
      </c>
      <c r="G72" s="8">
        <f t="shared" si="2"/>
        <v>2.9173739823816448E-3</v>
      </c>
      <c r="I72" s="41"/>
    </row>
    <row r="73" spans="1:9" ht="30" x14ac:dyDescent="0.25">
      <c r="A73" s="26" t="s">
        <v>393</v>
      </c>
      <c r="B73" s="26" t="s">
        <v>250</v>
      </c>
      <c r="C73" s="26" t="s">
        <v>251</v>
      </c>
      <c r="D73" s="26" t="s">
        <v>599</v>
      </c>
      <c r="E73" s="42">
        <v>1943</v>
      </c>
      <c r="F73" s="7">
        <v>1899263.07</v>
      </c>
      <c r="G73" s="8">
        <f t="shared" si="2"/>
        <v>3.7430000498648837E-4</v>
      </c>
      <c r="I73" s="41"/>
    </row>
    <row r="74" spans="1:9" ht="30" x14ac:dyDescent="0.25">
      <c r="A74" s="26" t="s">
        <v>703</v>
      </c>
      <c r="B74" s="26" t="s">
        <v>184</v>
      </c>
      <c r="C74" s="26" t="s">
        <v>185</v>
      </c>
      <c r="D74" s="26" t="s">
        <v>702</v>
      </c>
      <c r="E74" s="42">
        <v>200</v>
      </c>
      <c r="F74" s="7">
        <v>205480</v>
      </c>
      <c r="G74" s="8">
        <f t="shared" si="2"/>
        <v>4.0495266948260952E-5</v>
      </c>
      <c r="I74" s="41"/>
    </row>
    <row r="75" spans="1:9" x14ac:dyDescent="0.25">
      <c r="A75" s="26" t="s">
        <v>388</v>
      </c>
      <c r="B75" s="26" t="s">
        <v>242</v>
      </c>
      <c r="C75" s="26" t="s">
        <v>243</v>
      </c>
      <c r="D75" s="26" t="s">
        <v>68</v>
      </c>
      <c r="E75" s="42">
        <v>20000</v>
      </c>
      <c r="F75" s="7">
        <v>19614200</v>
      </c>
      <c r="G75" s="8">
        <f t="shared" si="2"/>
        <v>3.8654967148947826E-3</v>
      </c>
      <c r="I75" s="41"/>
    </row>
    <row r="76" spans="1:9" x14ac:dyDescent="0.25">
      <c r="A76" s="26" t="s">
        <v>415</v>
      </c>
      <c r="B76" s="26" t="s">
        <v>264</v>
      </c>
      <c r="C76" s="26" t="s">
        <v>265</v>
      </c>
      <c r="D76" s="26" t="s">
        <v>135</v>
      </c>
      <c r="E76" s="42">
        <v>50000</v>
      </c>
      <c r="F76" s="7">
        <v>48655500</v>
      </c>
      <c r="G76" s="8">
        <f t="shared" si="2"/>
        <v>9.5888527399314322E-3</v>
      </c>
      <c r="I76" s="41"/>
    </row>
    <row r="77" spans="1:9" x14ac:dyDescent="0.25">
      <c r="A77" s="26" t="s">
        <v>43</v>
      </c>
      <c r="B77" s="26" t="s">
        <v>168</v>
      </c>
      <c r="C77" s="26" t="s">
        <v>169</v>
      </c>
      <c r="D77" s="26" t="s">
        <v>93</v>
      </c>
      <c r="E77" s="42">
        <v>29440</v>
      </c>
      <c r="F77" s="7">
        <v>34096604.880000003</v>
      </c>
      <c r="G77" s="8">
        <f t="shared" si="2"/>
        <v>6.7196375153055141E-3</v>
      </c>
      <c r="I77" s="41"/>
    </row>
    <row r="78" spans="1:9" ht="30" x14ac:dyDescent="0.25">
      <c r="A78" s="26" t="s">
        <v>347</v>
      </c>
      <c r="B78" s="26" t="s">
        <v>204</v>
      </c>
      <c r="C78" s="26" t="s">
        <v>205</v>
      </c>
      <c r="D78" s="26" t="s">
        <v>100</v>
      </c>
      <c r="E78" s="42">
        <v>60000</v>
      </c>
      <c r="F78" s="7">
        <v>59117844.600000001</v>
      </c>
      <c r="G78" s="8">
        <f t="shared" si="2"/>
        <v>1.1650734370658005E-2</v>
      </c>
      <c r="I78" s="41"/>
    </row>
    <row r="79" spans="1:9" ht="30" x14ac:dyDescent="0.25">
      <c r="A79" s="26" t="s">
        <v>349</v>
      </c>
      <c r="B79" s="26" t="s">
        <v>204</v>
      </c>
      <c r="C79" s="26" t="s">
        <v>205</v>
      </c>
      <c r="D79" s="26" t="s">
        <v>101</v>
      </c>
      <c r="E79" s="42">
        <v>28470</v>
      </c>
      <c r="F79" s="7">
        <v>27224127.18</v>
      </c>
      <c r="G79" s="8">
        <f t="shared" si="2"/>
        <v>5.3652340743016672E-3</v>
      </c>
      <c r="I79" s="41"/>
    </row>
    <row r="80" spans="1:9" x14ac:dyDescent="0.25">
      <c r="A80" s="26" t="s">
        <v>426</v>
      </c>
      <c r="B80" s="26" t="s">
        <v>280</v>
      </c>
      <c r="C80" s="26" t="s">
        <v>281</v>
      </c>
      <c r="D80" s="26" t="s">
        <v>605</v>
      </c>
      <c r="E80" s="42">
        <v>4500</v>
      </c>
      <c r="F80" s="7">
        <v>4369365</v>
      </c>
      <c r="G80" s="8">
        <f t="shared" si="2"/>
        <v>8.6109890047395465E-4</v>
      </c>
      <c r="I80" s="41"/>
    </row>
    <row r="81" spans="1:9" x14ac:dyDescent="0.25">
      <c r="A81" s="26" t="s">
        <v>444</v>
      </c>
      <c r="B81" s="26" t="s">
        <v>294</v>
      </c>
      <c r="C81" s="26" t="s">
        <v>295</v>
      </c>
      <c r="D81" s="26" t="s">
        <v>140</v>
      </c>
      <c r="E81" s="42">
        <v>23264</v>
      </c>
      <c r="F81" s="7">
        <v>24133608.32</v>
      </c>
      <c r="G81" s="8">
        <f t="shared" si="2"/>
        <v>4.7561656187617846E-3</v>
      </c>
      <c r="I81" s="41"/>
    </row>
    <row r="82" spans="1:9" x14ac:dyDescent="0.25">
      <c r="A82" s="26" t="s">
        <v>646</v>
      </c>
      <c r="B82" s="26" t="s">
        <v>298</v>
      </c>
      <c r="C82" s="9" t="s">
        <v>299</v>
      </c>
      <c r="D82" s="26" t="s">
        <v>638</v>
      </c>
      <c r="E82" s="42">
        <v>47</v>
      </c>
      <c r="F82" s="7">
        <v>44642.01</v>
      </c>
      <c r="G82" s="8">
        <f t="shared" si="2"/>
        <v>8.7978884176413021E-6</v>
      </c>
      <c r="I82" s="41"/>
    </row>
    <row r="83" spans="1:9" ht="30" x14ac:dyDescent="0.25">
      <c r="A83" s="26" t="s">
        <v>327</v>
      </c>
      <c r="B83" s="26" t="s">
        <v>184</v>
      </c>
      <c r="C83" s="26" t="s">
        <v>185</v>
      </c>
      <c r="D83" s="26" t="s">
        <v>118</v>
      </c>
      <c r="E83" s="42">
        <v>40500</v>
      </c>
      <c r="F83" s="7">
        <v>41299065</v>
      </c>
      <c r="G83" s="8">
        <f t="shared" si="2"/>
        <v>8.139072716997181E-3</v>
      </c>
      <c r="I83" s="41"/>
    </row>
    <row r="84" spans="1:9" ht="30" x14ac:dyDescent="0.25">
      <c r="A84" s="26" t="s">
        <v>427</v>
      </c>
      <c r="B84" s="26" t="s">
        <v>282</v>
      </c>
      <c r="C84" s="26" t="s">
        <v>283</v>
      </c>
      <c r="D84" s="26" t="s">
        <v>153</v>
      </c>
      <c r="E84" s="42">
        <v>5246</v>
      </c>
      <c r="F84" s="7">
        <v>5207284.5199999996</v>
      </c>
      <c r="G84" s="8">
        <f t="shared" si="2"/>
        <v>1.0262330967147502E-3</v>
      </c>
      <c r="I84" s="41"/>
    </row>
    <row r="85" spans="1:9" ht="30" x14ac:dyDescent="0.25">
      <c r="A85" s="26" t="s">
        <v>337</v>
      </c>
      <c r="B85" s="26" t="s">
        <v>194</v>
      </c>
      <c r="C85" s="26" t="s">
        <v>195</v>
      </c>
      <c r="D85" s="26" t="s">
        <v>614</v>
      </c>
      <c r="E85" s="42">
        <v>10200</v>
      </c>
      <c r="F85" s="7">
        <v>10246777.4</v>
      </c>
      <c r="G85" s="8">
        <f t="shared" si="2"/>
        <v>2.0193984143099439E-3</v>
      </c>
      <c r="I85" s="41"/>
    </row>
    <row r="86" spans="1:9" ht="30" x14ac:dyDescent="0.25">
      <c r="A86" s="26" t="s">
        <v>350</v>
      </c>
      <c r="B86" s="26" t="s">
        <v>204</v>
      </c>
      <c r="C86" s="26" t="s">
        <v>205</v>
      </c>
      <c r="D86" s="26" t="s">
        <v>102</v>
      </c>
      <c r="E86" s="42">
        <v>500</v>
      </c>
      <c r="F86" s="7">
        <v>506970</v>
      </c>
      <c r="G86" s="8">
        <f t="shared" si="2"/>
        <v>9.9911842927583486E-5</v>
      </c>
      <c r="I86" s="41"/>
    </row>
    <row r="87" spans="1:9" x14ac:dyDescent="0.25">
      <c r="A87" s="26" t="s">
        <v>32</v>
      </c>
      <c r="B87" s="26" t="s">
        <v>168</v>
      </c>
      <c r="C87" s="26" t="s">
        <v>169</v>
      </c>
      <c r="D87" s="26" t="s">
        <v>125</v>
      </c>
      <c r="E87" s="42">
        <v>110473</v>
      </c>
      <c r="F87" s="7">
        <v>107043918.08</v>
      </c>
      <c r="G87" s="8">
        <f t="shared" si="2"/>
        <v>2.1095834328583689E-2</v>
      </c>
      <c r="I87" s="41"/>
    </row>
    <row r="88" spans="1:9" x14ac:dyDescent="0.25">
      <c r="A88" s="26" t="s">
        <v>472</v>
      </c>
      <c r="B88" s="26" t="s">
        <v>252</v>
      </c>
      <c r="C88" s="26" t="s">
        <v>253</v>
      </c>
      <c r="D88" s="26" t="s">
        <v>495</v>
      </c>
      <c r="E88" s="42">
        <v>263</v>
      </c>
      <c r="F88" s="7">
        <v>274343.03000000003</v>
      </c>
      <c r="G88" s="8">
        <f t="shared" si="2"/>
        <v>5.4066547767397136E-5</v>
      </c>
      <c r="I88" s="41"/>
    </row>
    <row r="89" spans="1:9" ht="30" x14ac:dyDescent="0.25">
      <c r="A89" s="26" t="s">
        <v>382</v>
      </c>
      <c r="B89" s="26" t="s">
        <v>240</v>
      </c>
      <c r="C89" s="26" t="s">
        <v>241</v>
      </c>
      <c r="D89" s="26" t="s">
        <v>75</v>
      </c>
      <c r="E89" s="42">
        <v>9736</v>
      </c>
      <c r="F89" s="7">
        <v>9928188.6400000006</v>
      </c>
      <c r="G89" s="8">
        <f t="shared" si="2"/>
        <v>1.956612075576659E-3</v>
      </c>
      <c r="I89" s="41"/>
    </row>
    <row r="90" spans="1:9" x14ac:dyDescent="0.25">
      <c r="A90" s="26" t="s">
        <v>390</v>
      </c>
      <c r="B90" s="26" t="s">
        <v>246</v>
      </c>
      <c r="C90" s="34" t="s">
        <v>247</v>
      </c>
      <c r="D90" s="26" t="s">
        <v>80</v>
      </c>
      <c r="E90" s="42">
        <v>51355</v>
      </c>
      <c r="F90" s="7">
        <v>26794471.25</v>
      </c>
      <c r="G90" s="8">
        <f t="shared" si="2"/>
        <v>5.2805590130730641E-3</v>
      </c>
      <c r="I90" s="41"/>
    </row>
    <row r="91" spans="1:9" ht="30" x14ac:dyDescent="0.25">
      <c r="A91" s="26" t="s">
        <v>369</v>
      </c>
      <c r="B91" s="26" t="s">
        <v>234</v>
      </c>
      <c r="C91" s="26" t="s">
        <v>235</v>
      </c>
      <c r="D91" s="26" t="s">
        <v>152</v>
      </c>
      <c r="E91" s="42">
        <v>110635</v>
      </c>
      <c r="F91" s="7">
        <v>115122355.59999999</v>
      </c>
      <c r="G91" s="8">
        <f t="shared" si="2"/>
        <v>2.2687904038031066E-2</v>
      </c>
      <c r="I91" s="41"/>
    </row>
    <row r="92" spans="1:9" x14ac:dyDescent="0.25">
      <c r="A92" s="26" t="s">
        <v>325</v>
      </c>
      <c r="B92" s="26" t="s">
        <v>180</v>
      </c>
      <c r="C92" s="26" t="s">
        <v>181</v>
      </c>
      <c r="D92" s="26" t="s">
        <v>105</v>
      </c>
      <c r="E92" s="42">
        <v>7435</v>
      </c>
      <c r="F92" s="7">
        <v>7742511.5999999996</v>
      </c>
      <c r="G92" s="8">
        <f t="shared" si="2"/>
        <v>1.5258666249367676E-3</v>
      </c>
      <c r="I92" s="41"/>
    </row>
    <row r="93" spans="1:9" x14ac:dyDescent="0.25">
      <c r="A93" s="26" t="s">
        <v>725</v>
      </c>
      <c r="B93" s="26" t="s">
        <v>190</v>
      </c>
      <c r="C93" s="26" t="s">
        <v>191</v>
      </c>
      <c r="D93" s="26" t="s">
        <v>726</v>
      </c>
      <c r="E93" s="42">
        <v>18370</v>
      </c>
      <c r="F93" s="7">
        <v>19066957.800000001</v>
      </c>
      <c r="G93" s="8">
        <f t="shared" si="2"/>
        <v>3.7576481701490478E-3</v>
      </c>
      <c r="I93" s="41"/>
    </row>
    <row r="94" spans="1:9" ht="30" x14ac:dyDescent="0.25">
      <c r="A94" s="26" t="s">
        <v>365</v>
      </c>
      <c r="B94" s="26" t="s">
        <v>230</v>
      </c>
      <c r="C94" s="26" t="s">
        <v>231</v>
      </c>
      <c r="D94" s="26" t="s">
        <v>97</v>
      </c>
      <c r="E94" s="42">
        <v>8490</v>
      </c>
      <c r="F94" s="7">
        <v>8839703.0999999996</v>
      </c>
      <c r="G94" s="8">
        <f t="shared" si="2"/>
        <v>1.742097220059713E-3</v>
      </c>
      <c r="I94" s="41"/>
    </row>
    <row r="95" spans="1:9" x14ac:dyDescent="0.25">
      <c r="A95" s="26" t="s">
        <v>318</v>
      </c>
      <c r="B95" s="26" t="s">
        <v>174</v>
      </c>
      <c r="C95" s="34" t="s">
        <v>175</v>
      </c>
      <c r="D95" s="26" t="s">
        <v>635</v>
      </c>
      <c r="E95" s="42">
        <v>2500</v>
      </c>
      <c r="F95" s="7">
        <v>2505376</v>
      </c>
      <c r="G95" s="8">
        <f t="shared" si="2"/>
        <v>4.937505836371726E-4</v>
      </c>
      <c r="I95" s="41"/>
    </row>
    <row r="96" spans="1:9" ht="30" x14ac:dyDescent="0.25">
      <c r="A96" s="26" t="s">
        <v>437</v>
      </c>
      <c r="B96" s="26" t="s">
        <v>590</v>
      </c>
      <c r="C96" s="26" t="s">
        <v>291</v>
      </c>
      <c r="D96" s="26" t="s">
        <v>598</v>
      </c>
      <c r="E96" s="42">
        <v>1296</v>
      </c>
      <c r="F96" s="7">
        <v>1348138.08</v>
      </c>
      <c r="G96" s="8">
        <f t="shared" si="2"/>
        <v>2.656862538092076E-4</v>
      </c>
      <c r="I96" s="41"/>
    </row>
    <row r="97" spans="1:9" x14ac:dyDescent="0.25">
      <c r="A97" s="26" t="s">
        <v>362</v>
      </c>
      <c r="B97" s="26" t="s">
        <v>224</v>
      </c>
      <c r="C97" s="26" t="s">
        <v>225</v>
      </c>
      <c r="D97" s="26" t="s">
        <v>621</v>
      </c>
      <c r="E97" s="42">
        <v>20840</v>
      </c>
      <c r="F97" s="7">
        <v>21434982</v>
      </c>
      <c r="G97" s="8">
        <f t="shared" si="2"/>
        <v>4.2243299499764861E-3</v>
      </c>
      <c r="I97" s="41"/>
    </row>
    <row r="98" spans="1:9" x14ac:dyDescent="0.25">
      <c r="A98" s="26" t="s">
        <v>33</v>
      </c>
      <c r="B98" s="26" t="s">
        <v>168</v>
      </c>
      <c r="C98" s="26" t="s">
        <v>169</v>
      </c>
      <c r="D98" s="26" t="s">
        <v>126</v>
      </c>
      <c r="E98" s="42">
        <v>94991</v>
      </c>
      <c r="F98" s="7">
        <v>91118216.930000007</v>
      </c>
      <c r="G98" s="8">
        <f t="shared" si="2"/>
        <v>1.7957253837015283E-2</v>
      </c>
      <c r="I98" s="41"/>
    </row>
    <row r="99" spans="1:9" ht="30" x14ac:dyDescent="0.25">
      <c r="A99" s="26" t="s">
        <v>399</v>
      </c>
      <c r="B99" s="26" t="s">
        <v>256</v>
      </c>
      <c r="C99" s="26" t="s">
        <v>257</v>
      </c>
      <c r="D99" s="26" t="s">
        <v>143</v>
      </c>
      <c r="E99" s="42">
        <v>2070</v>
      </c>
      <c r="F99" s="7">
        <v>2054085.01</v>
      </c>
      <c r="G99" s="8">
        <f t="shared" si="2"/>
        <v>4.0481176179857532E-4</v>
      </c>
      <c r="I99" s="41"/>
    </row>
    <row r="100" spans="1:9" x14ac:dyDescent="0.25">
      <c r="A100" s="26" t="s">
        <v>333</v>
      </c>
      <c r="B100" s="26" t="s">
        <v>188</v>
      </c>
      <c r="C100" s="26" t="s">
        <v>189</v>
      </c>
      <c r="D100" s="26" t="s">
        <v>147</v>
      </c>
      <c r="E100" s="42">
        <v>35000</v>
      </c>
      <c r="F100" s="7">
        <v>35987700</v>
      </c>
      <c r="G100" s="8">
        <f t="shared" si="2"/>
        <v>7.0923278097816357E-3</v>
      </c>
      <c r="I100" s="41"/>
    </row>
    <row r="101" spans="1:9" x14ac:dyDescent="0.25">
      <c r="A101" s="26" t="s">
        <v>420</v>
      </c>
      <c r="B101" s="26" t="s">
        <v>270</v>
      </c>
      <c r="C101" s="26" t="s">
        <v>271</v>
      </c>
      <c r="D101" s="26" t="s">
        <v>620</v>
      </c>
      <c r="E101" s="42">
        <v>20000</v>
      </c>
      <c r="F101" s="7">
        <v>20289200</v>
      </c>
      <c r="G101" s="8">
        <f t="shared" ref="G101:G132" si="3">F101/$F$277</f>
        <v>3.9985233120822276E-3</v>
      </c>
      <c r="I101" s="41"/>
    </row>
    <row r="102" spans="1:9" x14ac:dyDescent="0.25">
      <c r="A102" s="26" t="s">
        <v>727</v>
      </c>
      <c r="B102" s="26" t="s">
        <v>178</v>
      </c>
      <c r="C102" s="26" t="s">
        <v>179</v>
      </c>
      <c r="D102" s="26" t="s">
        <v>728</v>
      </c>
      <c r="E102" s="42">
        <v>97</v>
      </c>
      <c r="F102" s="7">
        <v>99465.41</v>
      </c>
      <c r="G102" s="8">
        <f t="shared" si="3"/>
        <v>1.9602288933561534E-5</v>
      </c>
      <c r="I102" s="41"/>
    </row>
    <row r="103" spans="1:9" ht="30" x14ac:dyDescent="0.25">
      <c r="A103" s="26" t="s">
        <v>708</v>
      </c>
      <c r="B103" s="26" t="s">
        <v>176</v>
      </c>
      <c r="C103" s="26" t="s">
        <v>177</v>
      </c>
      <c r="D103" s="26" t="s">
        <v>704</v>
      </c>
      <c r="E103" s="42">
        <v>16800</v>
      </c>
      <c r="F103" s="7">
        <v>17204880</v>
      </c>
      <c r="G103" s="8">
        <f t="shared" si="3"/>
        <v>3.3906765058049244E-3</v>
      </c>
      <c r="I103" s="41"/>
    </row>
    <row r="104" spans="1:9" ht="30" x14ac:dyDescent="0.25">
      <c r="A104" s="26" t="s">
        <v>335</v>
      </c>
      <c r="B104" s="26" t="s">
        <v>192</v>
      </c>
      <c r="C104" s="26" t="s">
        <v>193</v>
      </c>
      <c r="D104" s="26" t="s">
        <v>625</v>
      </c>
      <c r="E104" s="42">
        <v>30000</v>
      </c>
      <c r="F104" s="7">
        <v>30528600</v>
      </c>
      <c r="G104" s="8">
        <f t="shared" si="3"/>
        <v>6.0164678146616664E-3</v>
      </c>
      <c r="I104" s="41"/>
    </row>
    <row r="105" spans="1:9" x14ac:dyDescent="0.25">
      <c r="A105" s="26" t="s">
        <v>363</v>
      </c>
      <c r="B105" s="26" t="s">
        <v>226</v>
      </c>
      <c r="C105" s="26" t="s">
        <v>227</v>
      </c>
      <c r="D105" s="26" t="s">
        <v>633</v>
      </c>
      <c r="E105" s="42">
        <v>49775</v>
      </c>
      <c r="F105" s="7">
        <v>49787443.75</v>
      </c>
      <c r="G105" s="8">
        <f t="shared" si="3"/>
        <v>9.811932184776018E-3</v>
      </c>
      <c r="I105" s="41"/>
    </row>
    <row r="106" spans="1:9" ht="30" x14ac:dyDescent="0.25">
      <c r="A106" s="26" t="s">
        <v>352</v>
      </c>
      <c r="B106" s="26" t="s">
        <v>206</v>
      </c>
      <c r="C106" s="26" t="s">
        <v>207</v>
      </c>
      <c r="D106" s="26" t="s">
        <v>636</v>
      </c>
      <c r="E106" s="42">
        <v>65219</v>
      </c>
      <c r="F106" s="7">
        <v>66439899.68</v>
      </c>
      <c r="G106" s="8">
        <f t="shared" si="3"/>
        <v>1.3093738921341625E-2</v>
      </c>
      <c r="I106" s="41"/>
    </row>
    <row r="107" spans="1:9" x14ac:dyDescent="0.25">
      <c r="A107" s="26" t="s">
        <v>34</v>
      </c>
      <c r="B107" s="26" t="s">
        <v>168</v>
      </c>
      <c r="C107" s="26" t="s">
        <v>169</v>
      </c>
      <c r="D107" s="26" t="s">
        <v>127</v>
      </c>
      <c r="E107" s="42">
        <v>26000</v>
      </c>
      <c r="F107" s="7">
        <v>24161540</v>
      </c>
      <c r="G107" s="8">
        <f t="shared" si="3"/>
        <v>4.76167029482716E-3</v>
      </c>
      <c r="I107" s="41"/>
    </row>
    <row r="108" spans="1:9" ht="30" x14ac:dyDescent="0.25">
      <c r="A108" s="26" t="s">
        <v>741</v>
      </c>
      <c r="B108" s="26" t="s">
        <v>220</v>
      </c>
      <c r="C108" s="26" t="s">
        <v>221</v>
      </c>
      <c r="D108" s="26" t="s">
        <v>742</v>
      </c>
      <c r="E108" s="42">
        <v>2950</v>
      </c>
      <c r="F108" s="7">
        <v>3010711</v>
      </c>
      <c r="G108" s="8">
        <f t="shared" si="3"/>
        <v>5.93340206584902E-4</v>
      </c>
      <c r="I108" s="41"/>
    </row>
    <row r="109" spans="1:9" x14ac:dyDescent="0.25">
      <c r="A109" s="26" t="s">
        <v>332</v>
      </c>
      <c r="B109" s="26" t="s">
        <v>186</v>
      </c>
      <c r="C109" s="26" t="s">
        <v>187</v>
      </c>
      <c r="D109" s="26" t="s">
        <v>627</v>
      </c>
      <c r="E109" s="42">
        <v>34000</v>
      </c>
      <c r="F109" s="7">
        <v>34662320</v>
      </c>
      <c r="G109" s="8">
        <f t="shared" si="3"/>
        <v>6.8311266373663835E-3</v>
      </c>
      <c r="I109" s="41"/>
    </row>
    <row r="110" spans="1:9" ht="30" x14ac:dyDescent="0.25">
      <c r="A110" s="26" t="s">
        <v>417</v>
      </c>
      <c r="B110" s="26" t="s">
        <v>266</v>
      </c>
      <c r="C110" s="26" t="s">
        <v>267</v>
      </c>
      <c r="D110" s="26" t="s">
        <v>137</v>
      </c>
      <c r="E110" s="42">
        <v>112999</v>
      </c>
      <c r="F110" s="7">
        <v>114949362.73999999</v>
      </c>
      <c r="G110" s="8">
        <f t="shared" si="3"/>
        <v>2.265381122098881E-2</v>
      </c>
      <c r="I110" s="41"/>
    </row>
    <row r="111" spans="1:9" x14ac:dyDescent="0.25">
      <c r="A111" s="26" t="s">
        <v>536</v>
      </c>
      <c r="B111" s="26" t="s">
        <v>304</v>
      </c>
      <c r="C111" s="26" t="s">
        <v>305</v>
      </c>
      <c r="D111" s="26" t="s">
        <v>60</v>
      </c>
      <c r="E111" s="42">
        <v>6250</v>
      </c>
      <c r="F111" s="7">
        <v>6377750</v>
      </c>
      <c r="G111" s="8">
        <f t="shared" si="3"/>
        <v>1.2569042669810749E-3</v>
      </c>
      <c r="I111" s="41"/>
    </row>
    <row r="112" spans="1:9" x14ac:dyDescent="0.25">
      <c r="A112" s="26" t="s">
        <v>422</v>
      </c>
      <c r="B112" s="26" t="s">
        <v>272</v>
      </c>
      <c r="C112" s="26" t="s">
        <v>273</v>
      </c>
      <c r="D112" s="26" t="s">
        <v>144</v>
      </c>
      <c r="E112" s="42">
        <v>80000</v>
      </c>
      <c r="F112" s="7">
        <v>79905600</v>
      </c>
      <c r="G112" s="8">
        <f t="shared" si="3"/>
        <v>1.5747511206253458E-2</v>
      </c>
      <c r="I112" s="41"/>
    </row>
    <row r="113" spans="1:9" ht="30" x14ac:dyDescent="0.25">
      <c r="A113" s="26" t="s">
        <v>338</v>
      </c>
      <c r="B113" s="26" t="s">
        <v>194</v>
      </c>
      <c r="C113" s="26" t="s">
        <v>195</v>
      </c>
      <c r="D113" s="26" t="s">
        <v>622</v>
      </c>
      <c r="E113" s="42">
        <v>21200</v>
      </c>
      <c r="F113" s="7">
        <v>20977400</v>
      </c>
      <c r="G113" s="8">
        <f t="shared" si="3"/>
        <v>4.1341513182813379E-3</v>
      </c>
      <c r="I113" s="41"/>
    </row>
    <row r="114" spans="1:9" x14ac:dyDescent="0.25">
      <c r="A114" s="26" t="s">
        <v>36</v>
      </c>
      <c r="B114" s="26" t="s">
        <v>168</v>
      </c>
      <c r="C114" s="26" t="s">
        <v>169</v>
      </c>
      <c r="D114" s="26" t="s">
        <v>129</v>
      </c>
      <c r="E114" s="42">
        <v>24000</v>
      </c>
      <c r="F114" s="7">
        <v>21640320</v>
      </c>
      <c r="G114" s="8">
        <f t="shared" si="3"/>
        <v>4.2647972320702275E-3</v>
      </c>
      <c r="I114" s="41"/>
    </row>
    <row r="115" spans="1:9" x14ac:dyDescent="0.25">
      <c r="A115" s="26" t="s">
        <v>35</v>
      </c>
      <c r="B115" s="26" t="s">
        <v>168</v>
      </c>
      <c r="C115" s="26" t="s">
        <v>169</v>
      </c>
      <c r="D115" s="26" t="s">
        <v>128</v>
      </c>
      <c r="E115" s="42">
        <v>58985</v>
      </c>
      <c r="F115" s="7">
        <v>55545584.649999999</v>
      </c>
      <c r="G115" s="8">
        <f t="shared" si="3"/>
        <v>1.0946726095965425E-2</v>
      </c>
      <c r="I115" s="41"/>
    </row>
    <row r="116" spans="1:9" ht="30" x14ac:dyDescent="0.25">
      <c r="A116" s="26" t="s">
        <v>383</v>
      </c>
      <c r="B116" s="26" t="s">
        <v>240</v>
      </c>
      <c r="C116" s="26" t="s">
        <v>241</v>
      </c>
      <c r="D116" s="26" t="s">
        <v>76</v>
      </c>
      <c r="E116" s="42">
        <v>3607</v>
      </c>
      <c r="F116" s="7">
        <v>3591309.55</v>
      </c>
      <c r="G116" s="8">
        <f t="shared" si="3"/>
        <v>7.0776250204929387E-4</v>
      </c>
      <c r="I116" s="41"/>
    </row>
    <row r="117" spans="1:9" x14ac:dyDescent="0.25">
      <c r="A117" s="26" t="s">
        <v>537</v>
      </c>
      <c r="B117" s="26" t="s">
        <v>304</v>
      </c>
      <c r="C117" s="26" t="s">
        <v>305</v>
      </c>
      <c r="D117" s="26" t="s">
        <v>61</v>
      </c>
      <c r="E117" s="42">
        <v>116750</v>
      </c>
      <c r="F117" s="7">
        <v>115373517.5</v>
      </c>
      <c r="G117" s="8">
        <f t="shared" si="3"/>
        <v>2.2737402131216451E-2</v>
      </c>
      <c r="I117" s="41"/>
    </row>
    <row r="118" spans="1:9" ht="30" x14ac:dyDescent="0.25">
      <c r="A118" s="26" t="s">
        <v>394</v>
      </c>
      <c r="B118" s="26" t="s">
        <v>250</v>
      </c>
      <c r="C118" s="26" t="s">
        <v>251</v>
      </c>
      <c r="D118" s="26" t="s">
        <v>90</v>
      </c>
      <c r="E118" s="42">
        <v>35060</v>
      </c>
      <c r="F118" s="7">
        <v>33655145.799999997</v>
      </c>
      <c r="G118" s="8">
        <f t="shared" si="3"/>
        <v>6.6326363312908471E-3</v>
      </c>
      <c r="I118" s="41"/>
    </row>
    <row r="119" spans="1:9" x14ac:dyDescent="0.25">
      <c r="A119" s="26" t="s">
        <v>443</v>
      </c>
      <c r="B119" s="26" t="s">
        <v>294</v>
      </c>
      <c r="C119" s="26" t="s">
        <v>295</v>
      </c>
      <c r="D119" s="26" t="s">
        <v>141</v>
      </c>
      <c r="E119" s="42">
        <v>120</v>
      </c>
      <c r="F119" s="7">
        <v>119619.6</v>
      </c>
      <c r="G119" s="8">
        <f t="shared" si="3"/>
        <v>2.3574204955441872E-5</v>
      </c>
      <c r="I119" s="41"/>
    </row>
    <row r="120" spans="1:9" ht="30" x14ac:dyDescent="0.25">
      <c r="A120" s="26" t="s">
        <v>643</v>
      </c>
      <c r="B120" s="26" t="s">
        <v>176</v>
      </c>
      <c r="C120" s="26" t="s">
        <v>177</v>
      </c>
      <c r="D120" s="26" t="s">
        <v>639</v>
      </c>
      <c r="E120" s="42">
        <v>1485</v>
      </c>
      <c r="F120" s="7">
        <v>1454854.5</v>
      </c>
      <c r="G120" s="8">
        <f t="shared" si="3"/>
        <v>2.8671754598198708E-4</v>
      </c>
      <c r="I120" s="41"/>
    </row>
    <row r="121" spans="1:9" ht="30" x14ac:dyDescent="0.25">
      <c r="A121" s="26" t="s">
        <v>438</v>
      </c>
      <c r="B121" s="26" t="s">
        <v>590</v>
      </c>
      <c r="C121" s="26" t="s">
        <v>291</v>
      </c>
      <c r="D121" s="26" t="s">
        <v>51</v>
      </c>
      <c r="E121" s="42">
        <v>23250</v>
      </c>
      <c r="F121" s="7">
        <v>22850100</v>
      </c>
      <c r="G121" s="8">
        <f t="shared" si="3"/>
        <v>4.5032163679893785E-3</v>
      </c>
      <c r="I121" s="41"/>
    </row>
    <row r="122" spans="1:9" ht="30" x14ac:dyDescent="0.25">
      <c r="A122" s="26" t="s">
        <v>359</v>
      </c>
      <c r="B122" s="26" t="s">
        <v>218</v>
      </c>
      <c r="C122" s="34" t="s">
        <v>219</v>
      </c>
      <c r="D122" s="26" t="s">
        <v>617</v>
      </c>
      <c r="E122" s="42">
        <v>12197</v>
      </c>
      <c r="F122" s="7">
        <v>11593248.5</v>
      </c>
      <c r="G122" s="8">
        <f t="shared" si="3"/>
        <v>2.2847561456347375E-3</v>
      </c>
      <c r="I122" s="41"/>
    </row>
    <row r="123" spans="1:9" ht="30" x14ac:dyDescent="0.25">
      <c r="A123" s="26" t="s">
        <v>366</v>
      </c>
      <c r="B123" s="26" t="s">
        <v>230</v>
      </c>
      <c r="C123" s="34" t="s">
        <v>231</v>
      </c>
      <c r="D123" s="26" t="s">
        <v>631</v>
      </c>
      <c r="E123" s="42">
        <v>48000</v>
      </c>
      <c r="F123" s="7">
        <v>48855840</v>
      </c>
      <c r="G123" s="8">
        <f t="shared" si="3"/>
        <v>9.6283350339766652E-3</v>
      </c>
      <c r="I123" s="41"/>
    </row>
    <row r="124" spans="1:9" x14ac:dyDescent="0.25">
      <c r="A124" s="26" t="s">
        <v>322</v>
      </c>
      <c r="B124" s="26" t="s">
        <v>178</v>
      </c>
      <c r="C124" s="26" t="s">
        <v>179</v>
      </c>
      <c r="D124" s="26" t="s">
        <v>604</v>
      </c>
      <c r="E124" s="42">
        <v>4000</v>
      </c>
      <c r="F124" s="7">
        <v>4079212.24</v>
      </c>
      <c r="G124" s="8">
        <f t="shared" si="3"/>
        <v>8.039166273964061E-4</v>
      </c>
      <c r="I124" s="41"/>
    </row>
    <row r="125" spans="1:9" ht="30" x14ac:dyDescent="0.25">
      <c r="A125" s="26" t="s">
        <v>418</v>
      </c>
      <c r="B125" s="26" t="s">
        <v>266</v>
      </c>
      <c r="C125" s="26" t="s">
        <v>267</v>
      </c>
      <c r="D125" s="26" t="s">
        <v>138</v>
      </c>
      <c r="E125" s="42">
        <v>4460</v>
      </c>
      <c r="F125" s="7">
        <v>4511067</v>
      </c>
      <c r="G125" s="8">
        <f t="shared" si="3"/>
        <v>8.8902502621418468E-4</v>
      </c>
      <c r="I125" s="41"/>
    </row>
    <row r="126" spans="1:9" x14ac:dyDescent="0.25">
      <c r="A126" s="26" t="s">
        <v>442</v>
      </c>
      <c r="B126" s="26" t="s">
        <v>292</v>
      </c>
      <c r="C126" s="26" t="s">
        <v>293</v>
      </c>
      <c r="D126" s="26" t="s">
        <v>108</v>
      </c>
      <c r="E126" s="42">
        <v>30720</v>
      </c>
      <c r="F126" s="7">
        <v>34233769.880000003</v>
      </c>
      <c r="G126" s="8">
        <f t="shared" si="3"/>
        <v>6.7466695052362047E-3</v>
      </c>
      <c r="I126" s="41"/>
    </row>
    <row r="127" spans="1:9" ht="30" x14ac:dyDescent="0.25">
      <c r="A127" s="26" t="s">
        <v>758</v>
      </c>
      <c r="B127" s="26" t="s">
        <v>220</v>
      </c>
      <c r="C127" s="34" t="s">
        <v>221</v>
      </c>
      <c r="D127" s="26" t="s">
        <v>757</v>
      </c>
      <c r="E127" s="42">
        <v>2000</v>
      </c>
      <c r="F127" s="7">
        <v>2052520</v>
      </c>
      <c r="G127" s="8">
        <f t="shared" si="3"/>
        <v>4.0450333519877636E-4</v>
      </c>
      <c r="I127" s="41"/>
    </row>
    <row r="128" spans="1:9" ht="30" x14ac:dyDescent="0.25">
      <c r="A128" s="26" t="s">
        <v>373</v>
      </c>
      <c r="B128" s="26" t="s">
        <v>238</v>
      </c>
      <c r="C128" s="26" t="s">
        <v>239</v>
      </c>
      <c r="D128" s="26" t="s">
        <v>626</v>
      </c>
      <c r="E128" s="42">
        <v>33065</v>
      </c>
      <c r="F128" s="7">
        <v>32018823.399999999</v>
      </c>
      <c r="G128" s="8">
        <f t="shared" si="3"/>
        <v>6.3101557375521908E-3</v>
      </c>
      <c r="I128" s="41"/>
    </row>
    <row r="129" spans="1:9" x14ac:dyDescent="0.25">
      <c r="A129" s="26" t="s">
        <v>644</v>
      </c>
      <c r="B129" s="26" t="s">
        <v>262</v>
      </c>
      <c r="C129" s="26" t="s">
        <v>263</v>
      </c>
      <c r="D129" s="26" t="s">
        <v>640</v>
      </c>
      <c r="E129" s="42">
        <v>46262</v>
      </c>
      <c r="F129" s="7">
        <v>44768200.020000003</v>
      </c>
      <c r="G129" s="8">
        <f t="shared" si="3"/>
        <v>8.8227574975814748E-3</v>
      </c>
      <c r="I129" s="41"/>
    </row>
    <row r="130" spans="1:9" x14ac:dyDescent="0.25">
      <c r="A130" s="26" t="s">
        <v>372</v>
      </c>
      <c r="B130" s="26" t="s">
        <v>236</v>
      </c>
      <c r="C130" s="26" t="s">
        <v>237</v>
      </c>
      <c r="D130" s="26" t="s">
        <v>602</v>
      </c>
      <c r="E130" s="42">
        <v>3294</v>
      </c>
      <c r="F130" s="7">
        <v>3253352.04</v>
      </c>
      <c r="G130" s="8">
        <f t="shared" si="3"/>
        <v>6.4115903901338007E-4</v>
      </c>
      <c r="I130" s="41"/>
    </row>
    <row r="131" spans="1:9" x14ac:dyDescent="0.25">
      <c r="A131" s="26" t="s">
        <v>334</v>
      </c>
      <c r="B131" s="26" t="s">
        <v>190</v>
      </c>
      <c r="C131" s="26" t="s">
        <v>191</v>
      </c>
      <c r="D131" s="26" t="s">
        <v>148</v>
      </c>
      <c r="E131" s="42">
        <v>8705</v>
      </c>
      <c r="F131" s="7">
        <v>8686980.6500000004</v>
      </c>
      <c r="G131" s="8">
        <f t="shared" si="3"/>
        <v>1.7119992232632248E-3</v>
      </c>
      <c r="I131" s="41"/>
    </row>
    <row r="132" spans="1:9" ht="30" x14ac:dyDescent="0.25">
      <c r="A132" s="26" t="s">
        <v>384</v>
      </c>
      <c r="B132" s="26" t="s">
        <v>240</v>
      </c>
      <c r="C132" s="26" t="s">
        <v>241</v>
      </c>
      <c r="D132" s="26" t="s">
        <v>624</v>
      </c>
      <c r="E132" s="42">
        <v>25000</v>
      </c>
      <c r="F132" s="7">
        <v>18685250</v>
      </c>
      <c r="G132" s="8">
        <f t="shared" si="3"/>
        <v>3.6824225556988171E-3</v>
      </c>
      <c r="I132" s="41"/>
    </row>
    <row r="133" spans="1:9" x14ac:dyDescent="0.25">
      <c r="A133" s="26" t="s">
        <v>396</v>
      </c>
      <c r="B133" s="26" t="s">
        <v>252</v>
      </c>
      <c r="C133" s="26" t="s">
        <v>253</v>
      </c>
      <c r="D133" s="26" t="s">
        <v>84</v>
      </c>
      <c r="E133" s="42">
        <v>2000</v>
      </c>
      <c r="F133" s="7">
        <v>2023220</v>
      </c>
      <c r="G133" s="8">
        <f t="shared" ref="G133:G164" si="4">F133/$F$277</f>
        <v>3.9872899549863984E-4</v>
      </c>
      <c r="I133" s="41"/>
    </row>
    <row r="134" spans="1:9" ht="30" x14ac:dyDescent="0.25">
      <c r="A134" s="26" t="s">
        <v>439</v>
      </c>
      <c r="B134" s="26" t="s">
        <v>590</v>
      </c>
      <c r="C134" s="26" t="s">
        <v>291</v>
      </c>
      <c r="D134" s="26" t="s">
        <v>634</v>
      </c>
      <c r="E134" s="42">
        <v>55000</v>
      </c>
      <c r="F134" s="7">
        <v>52225800</v>
      </c>
      <c r="G134" s="8">
        <f t="shared" si="4"/>
        <v>1.029247475465489E-2</v>
      </c>
      <c r="I134" s="41"/>
    </row>
    <row r="135" spans="1:9" ht="30" x14ac:dyDescent="0.25">
      <c r="A135" s="26" t="s">
        <v>730</v>
      </c>
      <c r="B135" s="26" t="s">
        <v>220</v>
      </c>
      <c r="C135" s="26" t="s">
        <v>221</v>
      </c>
      <c r="D135" s="26" t="s">
        <v>729</v>
      </c>
      <c r="E135" s="42">
        <v>2865</v>
      </c>
      <c r="F135" s="7">
        <v>2885398.8</v>
      </c>
      <c r="G135" s="8">
        <f t="shared" si="4"/>
        <v>5.686441242855353E-4</v>
      </c>
      <c r="I135" s="41"/>
    </row>
    <row r="136" spans="1:9" x14ac:dyDescent="0.25">
      <c r="A136" s="26" t="s">
        <v>386</v>
      </c>
      <c r="B136" s="26" t="s">
        <v>242</v>
      </c>
      <c r="C136" s="26" t="s">
        <v>243</v>
      </c>
      <c r="D136" s="26" t="s">
        <v>69</v>
      </c>
      <c r="E136" s="42">
        <v>2000</v>
      </c>
      <c r="F136" s="7">
        <v>1903360</v>
      </c>
      <c r="G136" s="8">
        <f t="shared" si="4"/>
        <v>3.7510741336695521E-4</v>
      </c>
      <c r="I136" s="41"/>
    </row>
    <row r="137" spans="1:9" ht="30" x14ac:dyDescent="0.25">
      <c r="A137" s="26" t="s">
        <v>331</v>
      </c>
      <c r="B137" s="26" t="s">
        <v>184</v>
      </c>
      <c r="C137" s="26" t="s">
        <v>185</v>
      </c>
      <c r="D137" s="26" t="s">
        <v>119</v>
      </c>
      <c r="E137" s="42">
        <v>13903</v>
      </c>
      <c r="F137" s="7">
        <v>13364119.720000001</v>
      </c>
      <c r="G137" s="8">
        <f t="shared" si="4"/>
        <v>2.6337531418625581E-3</v>
      </c>
      <c r="I137" s="41"/>
    </row>
    <row r="138" spans="1:9" x14ac:dyDescent="0.25">
      <c r="A138" s="26" t="s">
        <v>538</v>
      </c>
      <c r="B138" s="26" t="s">
        <v>304</v>
      </c>
      <c r="C138" s="26" t="s">
        <v>305</v>
      </c>
      <c r="D138" s="26" t="s">
        <v>62</v>
      </c>
      <c r="E138" s="42">
        <v>6743</v>
      </c>
      <c r="F138" s="7">
        <v>6135051.1200000001</v>
      </c>
      <c r="G138" s="8">
        <f t="shared" si="4"/>
        <v>1.2090740356512913E-3</v>
      </c>
      <c r="I138" s="41"/>
    </row>
    <row r="139" spans="1:9" x14ac:dyDescent="0.25">
      <c r="A139" s="26" t="s">
        <v>37</v>
      </c>
      <c r="B139" s="26" t="s">
        <v>168</v>
      </c>
      <c r="C139" s="26" t="s">
        <v>169</v>
      </c>
      <c r="D139" s="26" t="s">
        <v>130</v>
      </c>
      <c r="E139" s="42">
        <v>48000</v>
      </c>
      <c r="F139" s="7">
        <v>41898240</v>
      </c>
      <c r="G139" s="8">
        <f t="shared" si="4"/>
        <v>8.2571559931005692E-3</v>
      </c>
      <c r="I139" s="41"/>
    </row>
    <row r="140" spans="1:9" ht="30" x14ac:dyDescent="0.25">
      <c r="A140" s="26" t="s">
        <v>341</v>
      </c>
      <c r="B140" s="26" t="s">
        <v>200</v>
      </c>
      <c r="C140" s="26" t="s">
        <v>201</v>
      </c>
      <c r="D140" s="26" t="s">
        <v>155</v>
      </c>
      <c r="E140" s="42">
        <v>3850</v>
      </c>
      <c r="F140" s="7">
        <v>3729957</v>
      </c>
      <c r="G140" s="8">
        <f t="shared" si="4"/>
        <v>7.3508664794887373E-4</v>
      </c>
      <c r="I140" s="41"/>
    </row>
    <row r="141" spans="1:9" ht="30" x14ac:dyDescent="0.25">
      <c r="A141" s="26" t="s">
        <v>541</v>
      </c>
      <c r="B141" s="26" t="s">
        <v>306</v>
      </c>
      <c r="C141" s="26" t="s">
        <v>307</v>
      </c>
      <c r="D141" s="26" t="s">
        <v>48</v>
      </c>
      <c r="E141" s="42">
        <v>35722</v>
      </c>
      <c r="F141" s="7">
        <v>31466080.920000002</v>
      </c>
      <c r="G141" s="8">
        <f t="shared" si="4"/>
        <v>6.2012232172035265E-3</v>
      </c>
      <c r="I141" s="41"/>
    </row>
    <row r="142" spans="1:9" ht="30" x14ac:dyDescent="0.25">
      <c r="A142" s="26" t="s">
        <v>424</v>
      </c>
      <c r="B142" s="26" t="s">
        <v>276</v>
      </c>
      <c r="C142" s="26" t="s">
        <v>277</v>
      </c>
      <c r="D142" s="26" t="s">
        <v>616</v>
      </c>
      <c r="E142" s="42">
        <v>11295</v>
      </c>
      <c r="F142" s="7">
        <v>11094513.75</v>
      </c>
      <c r="G142" s="8">
        <f t="shared" si="4"/>
        <v>2.1864672764619507E-3</v>
      </c>
      <c r="I142" s="41"/>
    </row>
    <row r="143" spans="1:9" x14ac:dyDescent="0.25">
      <c r="A143" s="26" t="s">
        <v>687</v>
      </c>
      <c r="B143" s="26" t="s">
        <v>168</v>
      </c>
      <c r="C143" s="26" t="s">
        <v>169</v>
      </c>
      <c r="D143" s="26" t="s">
        <v>684</v>
      </c>
      <c r="E143" s="42">
        <v>86520</v>
      </c>
      <c r="F143" s="7">
        <v>86051061.599999994</v>
      </c>
      <c r="G143" s="8">
        <f t="shared" si="4"/>
        <v>1.6958636902244729E-2</v>
      </c>
      <c r="I143" s="41"/>
    </row>
    <row r="144" spans="1:9" ht="30" x14ac:dyDescent="0.25">
      <c r="A144" s="26" t="s">
        <v>368</v>
      </c>
      <c r="B144" s="26" t="s">
        <v>232</v>
      </c>
      <c r="C144" s="26" t="s">
        <v>233</v>
      </c>
      <c r="D144" s="26" t="s">
        <v>146</v>
      </c>
      <c r="E144" s="42">
        <v>15698</v>
      </c>
      <c r="F144" s="7">
        <v>14285964.9</v>
      </c>
      <c r="G144" s="8">
        <f t="shared" si="4"/>
        <v>2.8154271084241097E-3</v>
      </c>
      <c r="I144" s="41"/>
    </row>
    <row r="145" spans="1:9" x14ac:dyDescent="0.25">
      <c r="A145" s="26" t="s">
        <v>357</v>
      </c>
      <c r="B145" s="26" t="s">
        <v>214</v>
      </c>
      <c r="C145" s="26" t="s">
        <v>215</v>
      </c>
      <c r="D145" s="26" t="s">
        <v>70</v>
      </c>
      <c r="E145" s="42">
        <v>42000</v>
      </c>
      <c r="F145" s="7">
        <v>40705560</v>
      </c>
      <c r="G145" s="8">
        <f t="shared" si="4"/>
        <v>8.0221068643101662E-3</v>
      </c>
      <c r="I145" s="41"/>
    </row>
    <row r="146" spans="1:9" x14ac:dyDescent="0.25">
      <c r="A146" s="26" t="s">
        <v>38</v>
      </c>
      <c r="B146" s="26" t="s">
        <v>168</v>
      </c>
      <c r="C146" s="26" t="s">
        <v>169</v>
      </c>
      <c r="D146" s="26" t="s">
        <v>131</v>
      </c>
      <c r="E146" s="42">
        <v>15000</v>
      </c>
      <c r="F146" s="7">
        <v>11931450</v>
      </c>
      <c r="G146" s="8">
        <f t="shared" si="4"/>
        <v>2.3514076933513145E-3</v>
      </c>
      <c r="I146" s="41"/>
    </row>
    <row r="147" spans="1:9" x14ac:dyDescent="0.25">
      <c r="A147" s="26" t="s">
        <v>413</v>
      </c>
      <c r="B147" s="26" t="s">
        <v>264</v>
      </c>
      <c r="C147" s="26" t="s">
        <v>265</v>
      </c>
      <c r="D147" s="26" t="s">
        <v>613</v>
      </c>
      <c r="E147" s="42">
        <v>6614</v>
      </c>
      <c r="F147" s="7">
        <v>6575638.7999999998</v>
      </c>
      <c r="G147" s="8">
        <f t="shared" si="4"/>
        <v>1.2959034872558998E-3</v>
      </c>
      <c r="I147" s="41"/>
    </row>
    <row r="148" spans="1:9" x14ac:dyDescent="0.25">
      <c r="A148" s="26" t="s">
        <v>414</v>
      </c>
      <c r="B148" s="26" t="s">
        <v>264</v>
      </c>
      <c r="C148" s="26" t="s">
        <v>265</v>
      </c>
      <c r="D148" s="26" t="s">
        <v>136</v>
      </c>
      <c r="E148" s="42">
        <v>1310</v>
      </c>
      <c r="F148" s="7">
        <v>1192807.3999999999</v>
      </c>
      <c r="G148" s="8">
        <f t="shared" si="4"/>
        <v>2.3507423632889368E-4</v>
      </c>
      <c r="I148" s="41"/>
    </row>
    <row r="149" spans="1:9" ht="30" x14ac:dyDescent="0.25">
      <c r="A149" s="26" t="s">
        <v>760</v>
      </c>
      <c r="B149" s="26" t="s">
        <v>220</v>
      </c>
      <c r="C149" s="26" t="s">
        <v>221</v>
      </c>
      <c r="D149" s="26" t="s">
        <v>759</v>
      </c>
      <c r="E149" s="42">
        <v>9580</v>
      </c>
      <c r="F149" s="7">
        <v>9740884.8000000007</v>
      </c>
      <c r="G149" s="8">
        <f t="shared" si="4"/>
        <v>1.9196989015391158E-3</v>
      </c>
      <c r="I149" s="41"/>
    </row>
    <row r="150" spans="1:9" ht="30" x14ac:dyDescent="0.25">
      <c r="A150" s="26" t="s">
        <v>319</v>
      </c>
      <c r="B150" s="26" t="s">
        <v>176</v>
      </c>
      <c r="C150" s="26" t="s">
        <v>177</v>
      </c>
      <c r="D150" s="26" t="s">
        <v>623</v>
      </c>
      <c r="E150" s="42">
        <v>22200</v>
      </c>
      <c r="F150" s="7">
        <v>21510468</v>
      </c>
      <c r="G150" s="8">
        <f t="shared" si="4"/>
        <v>4.239206462147288E-3</v>
      </c>
      <c r="I150" s="41"/>
    </row>
    <row r="151" spans="1:9" ht="30" x14ac:dyDescent="0.25">
      <c r="A151" s="26" t="s">
        <v>423</v>
      </c>
      <c r="B151" s="26" t="s">
        <v>274</v>
      </c>
      <c r="C151" s="26" t="s">
        <v>275</v>
      </c>
      <c r="D151" s="26" t="s">
        <v>619</v>
      </c>
      <c r="E151" s="42">
        <v>56835</v>
      </c>
      <c r="F151" s="7">
        <v>57848368.049999997</v>
      </c>
      <c r="G151" s="8">
        <f t="shared" si="4"/>
        <v>1.1400550451167994E-2</v>
      </c>
      <c r="I151" s="41"/>
    </row>
    <row r="152" spans="1:9" ht="30" x14ac:dyDescent="0.25">
      <c r="A152" s="26" t="s">
        <v>430</v>
      </c>
      <c r="B152" s="26" t="s">
        <v>282</v>
      </c>
      <c r="C152" s="26" t="s">
        <v>283</v>
      </c>
      <c r="D152" s="26" t="s">
        <v>608</v>
      </c>
      <c r="E152" s="42">
        <v>5550</v>
      </c>
      <c r="F152" s="7">
        <v>5117242.08</v>
      </c>
      <c r="G152" s="8">
        <f t="shared" si="4"/>
        <v>1.0084878531656323E-3</v>
      </c>
      <c r="I152" s="41"/>
    </row>
    <row r="153" spans="1:9" x14ac:dyDescent="0.25">
      <c r="A153" s="26" t="s">
        <v>416</v>
      </c>
      <c r="B153" s="26" t="s">
        <v>264</v>
      </c>
      <c r="C153" s="26" t="s">
        <v>265</v>
      </c>
      <c r="D153" s="26" t="s">
        <v>615</v>
      </c>
      <c r="E153" s="42">
        <v>5255</v>
      </c>
      <c r="F153" s="7">
        <v>5177646.4000000004</v>
      </c>
      <c r="G153" s="8">
        <f t="shared" si="4"/>
        <v>1.0203921215286272E-3</v>
      </c>
      <c r="I153" s="41"/>
    </row>
    <row r="154" spans="1:9" ht="30" x14ac:dyDescent="0.25">
      <c r="A154" s="26" t="s">
        <v>351</v>
      </c>
      <c r="B154" s="26" t="s">
        <v>204</v>
      </c>
      <c r="C154" s="26" t="s">
        <v>205</v>
      </c>
      <c r="D154" s="26" t="s">
        <v>103</v>
      </c>
      <c r="E154" s="42">
        <v>35992</v>
      </c>
      <c r="F154" s="7">
        <v>33434408.48</v>
      </c>
      <c r="G154" s="8">
        <f t="shared" si="4"/>
        <v>6.5891342060288086E-3</v>
      </c>
      <c r="I154" s="41"/>
    </row>
    <row r="155" spans="1:9" x14ac:dyDescent="0.25">
      <c r="A155" s="26" t="s">
        <v>421</v>
      </c>
      <c r="B155" s="26" t="s">
        <v>272</v>
      </c>
      <c r="C155" s="26" t="s">
        <v>273</v>
      </c>
      <c r="D155" s="26" t="s">
        <v>145</v>
      </c>
      <c r="E155" s="42">
        <v>20000</v>
      </c>
      <c r="F155" s="7">
        <v>19299000</v>
      </c>
      <c r="G155" s="8">
        <f t="shared" si="4"/>
        <v>3.803378220919253E-3</v>
      </c>
      <c r="I155" s="41"/>
    </row>
    <row r="156" spans="1:9" ht="30" x14ac:dyDescent="0.25">
      <c r="A156" s="26" t="s">
        <v>342</v>
      </c>
      <c r="B156" s="26" t="s">
        <v>202</v>
      </c>
      <c r="C156" s="26" t="s">
        <v>203</v>
      </c>
      <c r="D156" s="26" t="s">
        <v>54</v>
      </c>
      <c r="E156" s="42">
        <v>5987</v>
      </c>
      <c r="F156" s="7">
        <v>6003056.7699999996</v>
      </c>
      <c r="G156" s="8">
        <f t="shared" si="4"/>
        <v>1.1830610590165228E-3</v>
      </c>
      <c r="I156" s="41"/>
    </row>
    <row r="157" spans="1:9" x14ac:dyDescent="0.25">
      <c r="A157" s="26" t="s">
        <v>395</v>
      </c>
      <c r="B157" s="26" t="s">
        <v>252</v>
      </c>
      <c r="C157" s="26" t="s">
        <v>253</v>
      </c>
      <c r="D157" s="26" t="s">
        <v>83</v>
      </c>
      <c r="E157" s="42">
        <v>34415</v>
      </c>
      <c r="F157" s="7">
        <v>33117554.5</v>
      </c>
      <c r="G157" s="8">
        <f t="shared" si="4"/>
        <v>6.5266897515625887E-3</v>
      </c>
      <c r="I157" s="41"/>
    </row>
    <row r="158" spans="1:9" ht="30" x14ac:dyDescent="0.25">
      <c r="A158" s="26" t="s">
        <v>336</v>
      </c>
      <c r="B158" s="26" t="s">
        <v>192</v>
      </c>
      <c r="C158" s="26" t="s">
        <v>193</v>
      </c>
      <c r="D158" s="26" t="s">
        <v>149</v>
      </c>
      <c r="E158" s="42">
        <v>15000</v>
      </c>
      <c r="F158" s="7">
        <v>14328900</v>
      </c>
      <c r="G158" s="8">
        <f t="shared" si="4"/>
        <v>2.8238886050950766E-3</v>
      </c>
      <c r="I158" s="41"/>
    </row>
    <row r="159" spans="1:9" x14ac:dyDescent="0.25">
      <c r="A159" s="26" t="s">
        <v>583</v>
      </c>
      <c r="B159" s="26" t="s">
        <v>168</v>
      </c>
      <c r="C159" s="26" t="s">
        <v>169</v>
      </c>
      <c r="D159" s="26" t="s">
        <v>582</v>
      </c>
      <c r="E159" s="42">
        <v>47950</v>
      </c>
      <c r="F159" s="7">
        <v>41165554.5</v>
      </c>
      <c r="G159" s="8">
        <f t="shared" si="4"/>
        <v>8.1127609429174855E-3</v>
      </c>
      <c r="I159" s="41"/>
    </row>
    <row r="160" spans="1:9" ht="30" x14ac:dyDescent="0.25">
      <c r="A160" s="26" t="s">
        <v>356</v>
      </c>
      <c r="B160" s="26" t="s">
        <v>212</v>
      </c>
      <c r="C160" s="26" t="s">
        <v>213</v>
      </c>
      <c r="D160" s="26" t="s">
        <v>64</v>
      </c>
      <c r="E160" s="42">
        <v>220</v>
      </c>
      <c r="F160" s="7">
        <v>184892.4</v>
      </c>
      <c r="G160" s="8">
        <f t="shared" si="4"/>
        <v>3.6437936026399859E-5</v>
      </c>
      <c r="I160" s="41"/>
    </row>
    <row r="161" spans="1:9" x14ac:dyDescent="0.25">
      <c r="A161" s="26" t="s">
        <v>326</v>
      </c>
      <c r="B161" s="26" t="s">
        <v>182</v>
      </c>
      <c r="C161" s="26" t="s">
        <v>183</v>
      </c>
      <c r="D161" s="26" t="s">
        <v>107</v>
      </c>
      <c r="E161" s="42">
        <v>38000</v>
      </c>
      <c r="F161" s="7">
        <v>34408240</v>
      </c>
      <c r="G161" s="8">
        <f t="shared" si="4"/>
        <v>6.7810534554206261E-3</v>
      </c>
      <c r="I161" s="41"/>
    </row>
    <row r="162" spans="1:9" ht="30" x14ac:dyDescent="0.25">
      <c r="A162" s="26" t="s">
        <v>398</v>
      </c>
      <c r="B162" s="26" t="s">
        <v>256</v>
      </c>
      <c r="C162" s="26" t="s">
        <v>257</v>
      </c>
      <c r="D162" s="26" t="s">
        <v>142</v>
      </c>
      <c r="E162" s="42">
        <v>2492</v>
      </c>
      <c r="F162" s="7">
        <v>2226112.0699999998</v>
      </c>
      <c r="G162" s="8">
        <f t="shared" si="4"/>
        <v>4.3871424241481293E-4</v>
      </c>
      <c r="I162" s="41"/>
    </row>
    <row r="163" spans="1:9" ht="30" x14ac:dyDescent="0.25">
      <c r="A163" s="26" t="s">
        <v>432</v>
      </c>
      <c r="B163" s="26" t="s">
        <v>284</v>
      </c>
      <c r="C163" s="26" t="s">
        <v>285</v>
      </c>
      <c r="D163" s="26" t="s">
        <v>156</v>
      </c>
      <c r="E163" s="42">
        <v>50400</v>
      </c>
      <c r="F163" s="7">
        <v>44399376</v>
      </c>
      <c r="G163" s="8">
        <f t="shared" si="4"/>
        <v>8.750070972630964E-3</v>
      </c>
      <c r="I163" s="41"/>
    </row>
    <row r="164" spans="1:9" ht="45" x14ac:dyDescent="0.25">
      <c r="A164" s="26" t="s">
        <v>410</v>
      </c>
      <c r="B164" s="26" t="s">
        <v>260</v>
      </c>
      <c r="C164" s="26" t="s">
        <v>261</v>
      </c>
      <c r="D164" s="26" t="s">
        <v>91</v>
      </c>
      <c r="E164" s="42">
        <v>22203</v>
      </c>
      <c r="F164" s="7">
        <v>20881699.469999999</v>
      </c>
      <c r="G164" s="8">
        <f t="shared" si="4"/>
        <v>4.1152909984962481E-3</v>
      </c>
      <c r="I164" s="41"/>
    </row>
    <row r="165" spans="1:9" ht="30" x14ac:dyDescent="0.25">
      <c r="A165" s="26" t="s">
        <v>440</v>
      </c>
      <c r="B165" s="26" t="s">
        <v>590</v>
      </c>
      <c r="C165" s="26" t="s">
        <v>291</v>
      </c>
      <c r="D165" s="26" t="s">
        <v>52</v>
      </c>
      <c r="E165" s="42">
        <v>34949</v>
      </c>
      <c r="F165" s="7">
        <v>33344491.41</v>
      </c>
      <c r="G165" s="8">
        <f t="shared" ref="G165:G196" si="5">F165/$F$277</f>
        <v>6.5714136699530088E-3</v>
      </c>
      <c r="I165" s="41"/>
    </row>
    <row r="166" spans="1:9" x14ac:dyDescent="0.25">
      <c r="A166" s="26" t="s">
        <v>323</v>
      </c>
      <c r="B166" s="26" t="s">
        <v>178</v>
      </c>
      <c r="C166" s="26" t="s">
        <v>179</v>
      </c>
      <c r="D166" s="26" t="s">
        <v>95</v>
      </c>
      <c r="E166" s="42">
        <v>25000</v>
      </c>
      <c r="F166" s="7">
        <v>24051500</v>
      </c>
      <c r="G166" s="8">
        <f t="shared" si="5"/>
        <v>4.7399840033390027E-3</v>
      </c>
      <c r="I166" s="41"/>
    </row>
    <row r="167" spans="1:9" x14ac:dyDescent="0.25">
      <c r="A167" s="26" t="s">
        <v>44</v>
      </c>
      <c r="B167" s="26" t="s">
        <v>168</v>
      </c>
      <c r="C167" s="26" t="s">
        <v>169</v>
      </c>
      <c r="D167" s="26" t="s">
        <v>94</v>
      </c>
      <c r="E167" s="42">
        <v>40301</v>
      </c>
      <c r="F167" s="7">
        <v>41517879.57</v>
      </c>
      <c r="G167" s="8">
        <f t="shared" si="5"/>
        <v>8.1821959135336755E-3</v>
      </c>
      <c r="I167" s="41"/>
    </row>
    <row r="168" spans="1:9" x14ac:dyDescent="0.25">
      <c r="A168" s="26" t="s">
        <v>364</v>
      </c>
      <c r="B168" s="26" t="s">
        <v>228</v>
      </c>
      <c r="C168" s="34" t="s">
        <v>229</v>
      </c>
      <c r="D168" s="26" t="s">
        <v>96</v>
      </c>
      <c r="E168" s="42">
        <v>7100</v>
      </c>
      <c r="F168" s="7">
        <v>6680461</v>
      </c>
      <c r="G168" s="8">
        <f t="shared" si="5"/>
        <v>1.3165614732939764E-3</v>
      </c>
      <c r="I168" s="41"/>
    </row>
    <row r="169" spans="1:9" x14ac:dyDescent="0.25">
      <c r="A169" s="26" t="s">
        <v>47</v>
      </c>
      <c r="B169" s="26" t="s">
        <v>172</v>
      </c>
      <c r="C169" s="13" t="s">
        <v>173</v>
      </c>
      <c r="D169" s="26" t="s">
        <v>82</v>
      </c>
      <c r="E169" s="42">
        <v>2000</v>
      </c>
      <c r="F169" s="7">
        <v>1515534.37</v>
      </c>
      <c r="G169" s="8">
        <f t="shared" si="5"/>
        <v>2.9867611875810047E-4</v>
      </c>
      <c r="I169" s="41"/>
    </row>
    <row r="170" spans="1:9" ht="30" x14ac:dyDescent="0.25">
      <c r="A170" s="26" t="s">
        <v>343</v>
      </c>
      <c r="B170" s="26" t="s">
        <v>202</v>
      </c>
      <c r="C170" s="26" t="s">
        <v>203</v>
      </c>
      <c r="D170" s="26" t="s">
        <v>55</v>
      </c>
      <c r="E170" s="42">
        <v>13650</v>
      </c>
      <c r="F170" s="7">
        <v>13326835.699999999</v>
      </c>
      <c r="G170" s="8">
        <f t="shared" si="5"/>
        <v>2.6264053399217154E-3</v>
      </c>
      <c r="I170" s="41"/>
    </row>
    <row r="171" spans="1:9" ht="30" x14ac:dyDescent="0.25">
      <c r="A171" s="26" t="s">
        <v>353</v>
      </c>
      <c r="B171" s="26" t="s">
        <v>208</v>
      </c>
      <c r="C171" s="26" t="s">
        <v>209</v>
      </c>
      <c r="D171" s="26" t="s">
        <v>56</v>
      </c>
      <c r="E171" s="42">
        <v>11000</v>
      </c>
      <c r="F171" s="7">
        <v>10387410</v>
      </c>
      <c r="G171" s="8">
        <f t="shared" si="5"/>
        <v>2.0471137865049412E-3</v>
      </c>
      <c r="I171" s="41"/>
    </row>
    <row r="172" spans="1:9" x14ac:dyDescent="0.25">
      <c r="A172" s="26" t="s">
        <v>324</v>
      </c>
      <c r="B172" s="26" t="s">
        <v>180</v>
      </c>
      <c r="C172" s="26" t="s">
        <v>181</v>
      </c>
      <c r="D172" s="26" t="s">
        <v>106</v>
      </c>
      <c r="E172" s="42">
        <v>50000</v>
      </c>
      <c r="F172" s="7">
        <v>47814500</v>
      </c>
      <c r="G172" s="8">
        <f t="shared" si="5"/>
        <v>9.4231114536578904E-3</v>
      </c>
      <c r="I172" s="41"/>
    </row>
    <row r="173" spans="1:9" ht="30" x14ac:dyDescent="0.25">
      <c r="A173" s="26" t="s">
        <v>542</v>
      </c>
      <c r="B173" s="26" t="s">
        <v>308</v>
      </c>
      <c r="C173" s="26" t="s">
        <v>309</v>
      </c>
      <c r="D173" s="26" t="s">
        <v>151</v>
      </c>
      <c r="E173" s="42">
        <v>12000</v>
      </c>
      <c r="F173" s="7">
        <v>11362710</v>
      </c>
      <c r="G173" s="8">
        <f t="shared" si="5"/>
        <v>2.2393224387077778E-3</v>
      </c>
      <c r="I173" s="41"/>
    </row>
    <row r="174" spans="1:9" ht="30" x14ac:dyDescent="0.25">
      <c r="A174" s="26" t="s">
        <v>647</v>
      </c>
      <c r="B174" s="26" t="s">
        <v>505</v>
      </c>
      <c r="C174" s="9" t="s">
        <v>506</v>
      </c>
      <c r="D174" s="26" t="s">
        <v>479</v>
      </c>
      <c r="E174" s="42">
        <v>2780</v>
      </c>
      <c r="F174" s="7">
        <v>2531579.2000000002</v>
      </c>
      <c r="G174" s="8">
        <f t="shared" si="5"/>
        <v>4.9891461701705717E-4</v>
      </c>
      <c r="I174" s="41"/>
    </row>
    <row r="175" spans="1:9" ht="30" x14ac:dyDescent="0.25">
      <c r="A175" s="26" t="s">
        <v>434</v>
      </c>
      <c r="B175" s="26" t="s">
        <v>286</v>
      </c>
      <c r="C175" s="26" t="s">
        <v>287</v>
      </c>
      <c r="D175" s="26" t="s">
        <v>158</v>
      </c>
      <c r="E175" s="42">
        <v>32500</v>
      </c>
      <c r="F175" s="7">
        <v>31718700</v>
      </c>
      <c r="G175" s="8">
        <f t="shared" si="5"/>
        <v>6.2510084862361526E-3</v>
      </c>
      <c r="I175" s="41"/>
    </row>
    <row r="176" spans="1:9" x14ac:dyDescent="0.25">
      <c r="A176" s="26" t="s">
        <v>441</v>
      </c>
      <c r="B176" s="26" t="s">
        <v>292</v>
      </c>
      <c r="C176" s="34" t="s">
        <v>293</v>
      </c>
      <c r="D176" s="26" t="s">
        <v>109</v>
      </c>
      <c r="E176" s="42">
        <v>32000</v>
      </c>
      <c r="F176" s="7">
        <v>31261440</v>
      </c>
      <c r="G176" s="8">
        <f t="shared" si="5"/>
        <v>6.1608933131547736E-3</v>
      </c>
      <c r="I176" s="41"/>
    </row>
    <row r="177" spans="1:9" ht="30" x14ac:dyDescent="0.25">
      <c r="A177" s="26" t="s">
        <v>433</v>
      </c>
      <c r="B177" s="26" t="s">
        <v>284</v>
      </c>
      <c r="C177" s="26" t="s">
        <v>285</v>
      </c>
      <c r="D177" s="26" t="s">
        <v>157</v>
      </c>
      <c r="E177" s="42">
        <v>29250</v>
      </c>
      <c r="F177" s="7">
        <v>27563737.5</v>
      </c>
      <c r="G177" s="8">
        <f t="shared" si="5"/>
        <v>5.4321632672488362E-3</v>
      </c>
      <c r="I177" s="41"/>
    </row>
    <row r="178" spans="1:9" x14ac:dyDescent="0.25">
      <c r="A178" s="26" t="s">
        <v>539</v>
      </c>
      <c r="B178" s="26" t="s">
        <v>304</v>
      </c>
      <c r="C178" s="26" t="s">
        <v>305</v>
      </c>
      <c r="D178" s="26" t="s">
        <v>63</v>
      </c>
      <c r="E178" s="42">
        <v>17222</v>
      </c>
      <c r="F178" s="7">
        <v>16226051.74</v>
      </c>
      <c r="G178" s="8">
        <f t="shared" si="5"/>
        <v>3.1977725166809135E-3</v>
      </c>
      <c r="I178" s="41"/>
    </row>
    <row r="179" spans="1:9" x14ac:dyDescent="0.25">
      <c r="A179" s="26" t="s">
        <v>46</v>
      </c>
      <c r="B179" s="26" t="s">
        <v>170</v>
      </c>
      <c r="C179" s="26" t="s">
        <v>171</v>
      </c>
      <c r="D179" s="26" t="s">
        <v>87</v>
      </c>
      <c r="E179" s="42">
        <v>10500</v>
      </c>
      <c r="F179" s="7">
        <v>9617685</v>
      </c>
      <c r="G179" s="8">
        <f t="shared" si="5"/>
        <v>1.8954191235121915E-3</v>
      </c>
      <c r="I179" s="41"/>
    </row>
    <row r="180" spans="1:9" ht="30" x14ac:dyDescent="0.25">
      <c r="A180" s="26" t="s">
        <v>354</v>
      </c>
      <c r="B180" s="26" t="s">
        <v>210</v>
      </c>
      <c r="C180" s="26" t="s">
        <v>211</v>
      </c>
      <c r="D180" s="26" t="s">
        <v>57</v>
      </c>
      <c r="E180" s="42">
        <v>7959</v>
      </c>
      <c r="F180" s="7">
        <v>7073879.6100000003</v>
      </c>
      <c r="G180" s="8">
        <f t="shared" si="5"/>
        <v>1.3940950124917758E-3</v>
      </c>
      <c r="I180" s="41"/>
    </row>
    <row r="181" spans="1:9" ht="30" x14ac:dyDescent="0.25">
      <c r="A181" s="26" t="s">
        <v>540</v>
      </c>
      <c r="B181" s="26" t="s">
        <v>306</v>
      </c>
      <c r="C181" s="26" t="s">
        <v>307</v>
      </c>
      <c r="D181" s="26" t="s">
        <v>49</v>
      </c>
      <c r="E181" s="42">
        <v>74800</v>
      </c>
      <c r="F181" s="7">
        <v>65835818.399999999</v>
      </c>
      <c r="G181" s="8">
        <f t="shared" si="5"/>
        <v>1.2974688733040831E-2</v>
      </c>
      <c r="I181" s="41"/>
    </row>
    <row r="182" spans="1:9" ht="30" x14ac:dyDescent="0.25">
      <c r="A182" s="26" t="s">
        <v>367</v>
      </c>
      <c r="B182" s="26" t="s">
        <v>230</v>
      </c>
      <c r="C182" s="26" t="s">
        <v>231</v>
      </c>
      <c r="D182" s="26" t="s">
        <v>98</v>
      </c>
      <c r="E182" s="42">
        <v>15000</v>
      </c>
      <c r="F182" s="7">
        <v>14138700</v>
      </c>
      <c r="G182" s="8">
        <f t="shared" si="5"/>
        <v>2.7864046661542586E-3</v>
      </c>
      <c r="I182" s="41"/>
    </row>
    <row r="183" spans="1:9" x14ac:dyDescent="0.25">
      <c r="A183" s="26" t="s">
        <v>358</v>
      </c>
      <c r="B183" s="26" t="s">
        <v>216</v>
      </c>
      <c r="C183" s="26" t="s">
        <v>217</v>
      </c>
      <c r="D183" s="26" t="s">
        <v>72</v>
      </c>
      <c r="E183" s="42">
        <v>47100</v>
      </c>
      <c r="F183" s="7">
        <v>44359722</v>
      </c>
      <c r="G183" s="8">
        <f t="shared" si="5"/>
        <v>8.7422561034681927E-3</v>
      </c>
      <c r="I183" s="41"/>
    </row>
    <row r="184" spans="1:9" ht="30" x14ac:dyDescent="0.25">
      <c r="A184" s="26" t="s">
        <v>645</v>
      </c>
      <c r="B184" s="26" t="s">
        <v>204</v>
      </c>
      <c r="C184" s="26" t="s">
        <v>205</v>
      </c>
      <c r="D184" s="26" t="s">
        <v>641</v>
      </c>
      <c r="E184" s="42">
        <v>56100</v>
      </c>
      <c r="F184" s="7">
        <v>50689155</v>
      </c>
      <c r="G184" s="8">
        <f t="shared" si="5"/>
        <v>9.9896382280843694E-3</v>
      </c>
      <c r="I184" s="41"/>
    </row>
    <row r="185" spans="1:9" x14ac:dyDescent="0.25">
      <c r="A185" s="26" t="s">
        <v>649</v>
      </c>
      <c r="B185" s="26" t="s">
        <v>648</v>
      </c>
      <c r="C185" s="9" t="s">
        <v>650</v>
      </c>
      <c r="D185" s="26" t="s">
        <v>642</v>
      </c>
      <c r="E185" s="42">
        <v>40000</v>
      </c>
      <c r="F185" s="7">
        <v>38168400</v>
      </c>
      <c r="G185" s="8">
        <f t="shared" si="5"/>
        <v>7.5220924030952076E-3</v>
      </c>
      <c r="I185" s="41"/>
    </row>
    <row r="186" spans="1:9" x14ac:dyDescent="0.25">
      <c r="A186" s="26" t="s">
        <v>680</v>
      </c>
      <c r="B186" s="26" t="s">
        <v>679</v>
      </c>
      <c r="C186" s="9" t="s">
        <v>681</v>
      </c>
      <c r="D186" s="26" t="s">
        <v>672</v>
      </c>
      <c r="E186" s="42">
        <v>21218</v>
      </c>
      <c r="F186" s="7">
        <v>20433146.18</v>
      </c>
      <c r="G186" s="8">
        <f t="shared" si="5"/>
        <v>4.0268917128281996E-3</v>
      </c>
      <c r="I186" s="41"/>
    </row>
    <row r="187" spans="1:9" ht="30" x14ac:dyDescent="0.25">
      <c r="A187" s="26" t="s">
        <v>678</v>
      </c>
      <c r="B187" s="26" t="s">
        <v>677</v>
      </c>
      <c r="C187" s="9" t="s">
        <v>682</v>
      </c>
      <c r="D187" s="26" t="s">
        <v>673</v>
      </c>
      <c r="E187" s="42">
        <v>10000</v>
      </c>
      <c r="F187" s="7">
        <v>9805000</v>
      </c>
      <c r="G187" s="8">
        <f t="shared" si="5"/>
        <v>1.9323344969228082E-3</v>
      </c>
      <c r="I187" s="41"/>
    </row>
    <row r="188" spans="1:9" ht="30" x14ac:dyDescent="0.25">
      <c r="A188" s="26" t="s">
        <v>790</v>
      </c>
      <c r="B188" s="26" t="s">
        <v>679</v>
      </c>
      <c r="C188" s="26" t="s">
        <v>681</v>
      </c>
      <c r="D188" s="26" t="s">
        <v>787</v>
      </c>
      <c r="E188" s="42">
        <v>11541</v>
      </c>
      <c r="F188" s="7">
        <v>10345929.449999999</v>
      </c>
      <c r="G188" s="8">
        <f t="shared" si="5"/>
        <v>2.0389389473701798E-3</v>
      </c>
      <c r="I188" s="41"/>
    </row>
    <row r="189" spans="1:9" ht="29.25" customHeight="1" x14ac:dyDescent="0.25">
      <c r="A189" s="26" t="s">
        <v>694</v>
      </c>
      <c r="B189" s="26" t="s">
        <v>252</v>
      </c>
      <c r="C189" s="26" t="s">
        <v>253</v>
      </c>
      <c r="D189" s="26" t="s">
        <v>695</v>
      </c>
      <c r="E189" s="42">
        <v>10000</v>
      </c>
      <c r="F189" s="7">
        <v>9650800</v>
      </c>
      <c r="G189" s="8">
        <f t="shared" si="5"/>
        <v>1.9019453098319875E-3</v>
      </c>
      <c r="I189" s="41"/>
    </row>
    <row r="190" spans="1:9" ht="36" customHeight="1" x14ac:dyDescent="0.25">
      <c r="A190" s="26" t="s">
        <v>696</v>
      </c>
      <c r="B190" s="26" t="s">
        <v>648</v>
      </c>
      <c r="C190" s="9" t="s">
        <v>650</v>
      </c>
      <c r="D190" s="26" t="s">
        <v>697</v>
      </c>
      <c r="E190" s="42">
        <v>10000</v>
      </c>
      <c r="F190" s="7">
        <v>9791300</v>
      </c>
      <c r="G190" s="8">
        <f t="shared" si="5"/>
        <v>1.9296345496910036E-3</v>
      </c>
      <c r="I190" s="41"/>
    </row>
    <row r="191" spans="1:9" ht="26.25" customHeight="1" x14ac:dyDescent="0.25">
      <c r="A191" s="26" t="s">
        <v>748</v>
      </c>
      <c r="B191" s="26" t="s">
        <v>168</v>
      </c>
      <c r="C191" s="26" t="s">
        <v>169</v>
      </c>
      <c r="D191" s="26" t="s">
        <v>750</v>
      </c>
      <c r="E191" s="42">
        <v>32509</v>
      </c>
      <c r="F191" s="7">
        <v>28908953.34</v>
      </c>
      <c r="G191" s="8">
        <f t="shared" si="5"/>
        <v>5.6972736164012071E-3</v>
      </c>
      <c r="I191" s="41"/>
    </row>
    <row r="192" spans="1:9" ht="27.75" customHeight="1" x14ac:dyDescent="0.25">
      <c r="A192" s="26" t="s">
        <v>747</v>
      </c>
      <c r="B192" s="26" t="s">
        <v>168</v>
      </c>
      <c r="C192" s="26" t="s">
        <v>169</v>
      </c>
      <c r="D192" s="26" t="s">
        <v>749</v>
      </c>
      <c r="E192" s="42">
        <v>30000</v>
      </c>
      <c r="F192" s="7">
        <v>26878200</v>
      </c>
      <c r="G192" s="8">
        <f t="shared" si="5"/>
        <v>5.2970599770719657E-3</v>
      </c>
      <c r="I192" s="41"/>
    </row>
    <row r="193" spans="1:9" ht="31.5" customHeight="1" x14ac:dyDescent="0.25">
      <c r="A193" s="26" t="s">
        <v>714</v>
      </c>
      <c r="B193" s="26" t="s">
        <v>713</v>
      </c>
      <c r="C193" s="9" t="s">
        <v>715</v>
      </c>
      <c r="D193" s="26" t="s">
        <v>705</v>
      </c>
      <c r="E193" s="42">
        <v>10000</v>
      </c>
      <c r="F193" s="7">
        <v>9215900</v>
      </c>
      <c r="G193" s="8">
        <f t="shared" si="5"/>
        <v>1.8162367659552174E-3</v>
      </c>
      <c r="I193" s="41"/>
    </row>
    <row r="194" spans="1:9" ht="30.75" customHeight="1" x14ac:dyDescent="0.25">
      <c r="A194" s="26" t="s">
        <v>709</v>
      </c>
      <c r="B194" s="26" t="s">
        <v>292</v>
      </c>
      <c r="C194" s="26" t="s">
        <v>293</v>
      </c>
      <c r="D194" s="26" t="s">
        <v>706</v>
      </c>
      <c r="E194" s="42">
        <v>7000</v>
      </c>
      <c r="F194" s="7">
        <v>6788320</v>
      </c>
      <c r="G194" s="8">
        <f t="shared" si="5"/>
        <v>1.3378179410658885E-3</v>
      </c>
      <c r="I194" s="41"/>
    </row>
    <row r="195" spans="1:9" ht="30.75" customHeight="1" x14ac:dyDescent="0.25">
      <c r="A195" s="26" t="s">
        <v>711</v>
      </c>
      <c r="B195" s="26" t="s">
        <v>710</v>
      </c>
      <c r="C195" s="9" t="s">
        <v>712</v>
      </c>
      <c r="D195" s="26" t="s">
        <v>707</v>
      </c>
      <c r="E195" s="42">
        <v>28500</v>
      </c>
      <c r="F195" s="7">
        <v>27396195</v>
      </c>
      <c r="G195" s="8">
        <f t="shared" si="5"/>
        <v>5.3991445877536104E-3</v>
      </c>
      <c r="I195" s="41"/>
    </row>
    <row r="196" spans="1:9" ht="30.75" customHeight="1" x14ac:dyDescent="0.25">
      <c r="A196" s="26" t="s">
        <v>731</v>
      </c>
      <c r="B196" s="26" t="s">
        <v>184</v>
      </c>
      <c r="C196" s="26" t="s">
        <v>185</v>
      </c>
      <c r="D196" s="26" t="s">
        <v>732</v>
      </c>
      <c r="E196" s="42">
        <v>16000</v>
      </c>
      <c r="F196" s="7">
        <v>15754720</v>
      </c>
      <c r="G196" s="8">
        <f t="shared" si="5"/>
        <v>3.1048841351718208E-3</v>
      </c>
      <c r="I196" s="41"/>
    </row>
    <row r="197" spans="1:9" ht="30.75" customHeight="1" x14ac:dyDescent="0.25">
      <c r="A197" s="26" t="s">
        <v>743</v>
      </c>
      <c r="B197" s="26" t="s">
        <v>220</v>
      </c>
      <c r="C197" s="26" t="s">
        <v>221</v>
      </c>
      <c r="D197" s="26" t="s">
        <v>744</v>
      </c>
      <c r="E197" s="42">
        <v>22000</v>
      </c>
      <c r="F197" s="7">
        <v>21344180</v>
      </c>
      <c r="G197" s="8">
        <f t="shared" ref="G197:G228" si="6">F197/$F$277</f>
        <v>4.2064350150463909E-3</v>
      </c>
      <c r="I197" s="41"/>
    </row>
    <row r="198" spans="1:9" ht="30.75" customHeight="1" x14ac:dyDescent="0.25">
      <c r="A198" s="26" t="s">
        <v>745</v>
      </c>
      <c r="B198" s="26" t="s">
        <v>648</v>
      </c>
      <c r="C198" s="9" t="s">
        <v>650</v>
      </c>
      <c r="D198" s="26" t="s">
        <v>746</v>
      </c>
      <c r="E198" s="42">
        <v>40000</v>
      </c>
      <c r="F198" s="7">
        <v>39177600</v>
      </c>
      <c r="G198" s="8">
        <f t="shared" si="6"/>
        <v>7.7209819466234585E-3</v>
      </c>
      <c r="I198" s="41"/>
    </row>
    <row r="199" spans="1:9" ht="15" customHeight="1" x14ac:dyDescent="0.25">
      <c r="A199" s="26" t="s">
        <v>768</v>
      </c>
      <c r="B199" s="26" t="s">
        <v>214</v>
      </c>
      <c r="C199" s="26" t="s">
        <v>215</v>
      </c>
      <c r="D199" s="26" t="s">
        <v>767</v>
      </c>
      <c r="E199" s="42">
        <v>27000</v>
      </c>
      <c r="F199" s="7">
        <v>26928180</v>
      </c>
      <c r="G199" s="8">
        <f t="shared" si="6"/>
        <v>5.3069098575570448E-3</v>
      </c>
      <c r="I199" s="41"/>
    </row>
    <row r="200" spans="1:9" x14ac:dyDescent="0.25">
      <c r="A200" s="26" t="s">
        <v>789</v>
      </c>
      <c r="B200" s="26" t="s">
        <v>214</v>
      </c>
      <c r="C200" s="26" t="s">
        <v>215</v>
      </c>
      <c r="D200" s="34" t="s">
        <v>788</v>
      </c>
      <c r="E200" s="42">
        <v>25000</v>
      </c>
      <c r="F200" s="7">
        <v>25032250</v>
      </c>
      <c r="G200" s="8">
        <f t="shared" si="6"/>
        <v>4.9332667221413523E-3</v>
      </c>
      <c r="I200" s="41"/>
    </row>
    <row r="201" spans="1:9" ht="16.5" customHeight="1" x14ac:dyDescent="0.25">
      <c r="A201" s="26" t="s">
        <v>310</v>
      </c>
      <c r="B201" s="26"/>
      <c r="C201" s="26"/>
      <c r="D201" s="26"/>
      <c r="E201" s="42"/>
      <c r="F201" s="7">
        <f>SUM(F5:F200)</f>
        <v>4610149068.4100008</v>
      </c>
      <c r="G201" s="8">
        <f t="shared" si="6"/>
        <v>0.9085517675517788</v>
      </c>
      <c r="I201" s="41"/>
    </row>
    <row r="202" spans="1:9" ht="16.5" customHeight="1" x14ac:dyDescent="0.25">
      <c r="A202" s="13"/>
      <c r="B202" s="13"/>
      <c r="C202" s="13"/>
      <c r="D202" s="13"/>
      <c r="E202" s="14"/>
      <c r="F202" s="15"/>
      <c r="G202" s="16"/>
    </row>
    <row r="203" spans="1:9" ht="16.5" customHeight="1" x14ac:dyDescent="0.25">
      <c r="A203" s="17" t="s">
        <v>545</v>
      </c>
      <c r="B203" s="13"/>
      <c r="C203" s="13"/>
      <c r="D203" s="13"/>
      <c r="E203" s="14"/>
      <c r="F203" s="15"/>
      <c r="G203" s="16"/>
    </row>
    <row r="204" spans="1:9" ht="28.5" customHeight="1" x14ac:dyDescent="0.25">
      <c r="A204" s="26" t="s">
        <v>0</v>
      </c>
      <c r="B204" s="26" t="s">
        <v>20</v>
      </c>
      <c r="C204" s="26" t="s">
        <v>1</v>
      </c>
      <c r="D204" s="26" t="s">
        <v>22</v>
      </c>
      <c r="E204" s="34" t="s">
        <v>10</v>
      </c>
      <c r="F204" s="34" t="s">
        <v>6</v>
      </c>
      <c r="G204" s="26" t="s">
        <v>2</v>
      </c>
    </row>
    <row r="205" spans="1:9" ht="30" x14ac:dyDescent="0.25">
      <c r="A205" s="26" t="s">
        <v>445</v>
      </c>
      <c r="B205" s="26" t="s">
        <v>296</v>
      </c>
      <c r="C205" s="26" t="s">
        <v>297</v>
      </c>
      <c r="D205" s="26" t="s">
        <v>159</v>
      </c>
      <c r="E205" s="6">
        <v>63200</v>
      </c>
      <c r="F205" s="7">
        <v>7189000</v>
      </c>
      <c r="G205" s="8">
        <f t="shared" ref="G205:G217" si="7">F205/$F$277</f>
        <v>1.4167825291563558E-3</v>
      </c>
      <c r="H205" s="41"/>
    </row>
    <row r="206" spans="1:9" ht="30" x14ac:dyDescent="0.25">
      <c r="A206" s="26" t="s">
        <v>446</v>
      </c>
      <c r="B206" s="26" t="s">
        <v>238</v>
      </c>
      <c r="C206" s="26" t="s">
        <v>239</v>
      </c>
      <c r="D206" s="26" t="s">
        <v>161</v>
      </c>
      <c r="E206" s="6">
        <v>1119</v>
      </c>
      <c r="F206" s="7">
        <v>24521766</v>
      </c>
      <c r="G206" s="8">
        <f t="shared" si="7"/>
        <v>4.8326623526026334E-3</v>
      </c>
      <c r="H206" s="41"/>
    </row>
    <row r="207" spans="1:9" ht="26.25" customHeight="1" x14ac:dyDescent="0.25">
      <c r="A207" s="26" t="s">
        <v>447</v>
      </c>
      <c r="B207" s="26" t="s">
        <v>298</v>
      </c>
      <c r="C207" s="26" t="s">
        <v>299</v>
      </c>
      <c r="D207" s="26" t="s">
        <v>160</v>
      </c>
      <c r="E207" s="6">
        <v>97710</v>
      </c>
      <c r="F207" s="7">
        <v>32683995</v>
      </c>
      <c r="G207" s="8">
        <f t="shared" si="7"/>
        <v>6.4412453886540108E-3</v>
      </c>
      <c r="H207" s="41"/>
    </row>
    <row r="208" spans="1:9" ht="30.75" customHeight="1" x14ac:dyDescent="0.25">
      <c r="A208" s="26" t="s">
        <v>449</v>
      </c>
      <c r="B208" s="26" t="s">
        <v>250</v>
      </c>
      <c r="C208" s="26" t="s">
        <v>251</v>
      </c>
      <c r="D208" s="26" t="s">
        <v>163</v>
      </c>
      <c r="E208" s="6">
        <v>37950</v>
      </c>
      <c r="F208" s="7">
        <v>10904932.5</v>
      </c>
      <c r="G208" s="8">
        <f t="shared" si="7"/>
        <v>2.1491052785685551E-3</v>
      </c>
      <c r="H208" s="41"/>
    </row>
    <row r="209" spans="1:8" ht="27.75" customHeight="1" x14ac:dyDescent="0.25">
      <c r="A209" s="26" t="s">
        <v>448</v>
      </c>
      <c r="B209" s="26" t="s">
        <v>300</v>
      </c>
      <c r="C209" s="26" t="s">
        <v>301</v>
      </c>
      <c r="D209" s="26" t="s">
        <v>162</v>
      </c>
      <c r="E209" s="6">
        <v>2225</v>
      </c>
      <c r="F209" s="7">
        <v>15303550</v>
      </c>
      <c r="G209" s="8">
        <f t="shared" si="7"/>
        <v>3.015969157611733E-3</v>
      </c>
      <c r="H209" s="41"/>
    </row>
    <row r="210" spans="1:8" ht="27.75" customHeight="1" x14ac:dyDescent="0.25">
      <c r="A210" s="26" t="s">
        <v>455</v>
      </c>
      <c r="B210" s="26" t="s">
        <v>294</v>
      </c>
      <c r="C210" s="26" t="s">
        <v>295</v>
      </c>
      <c r="D210" s="26" t="s">
        <v>166</v>
      </c>
      <c r="E210" s="6">
        <v>132840</v>
      </c>
      <c r="F210" s="7">
        <v>35789752.799999997</v>
      </c>
      <c r="G210" s="8">
        <f t="shared" si="7"/>
        <v>7.0533170802426987E-3</v>
      </c>
      <c r="H210" s="41"/>
    </row>
    <row r="211" spans="1:8" ht="30" x14ac:dyDescent="0.25">
      <c r="A211" s="26" t="s">
        <v>453</v>
      </c>
      <c r="B211" s="26" t="s">
        <v>276</v>
      </c>
      <c r="C211" s="26" t="s">
        <v>277</v>
      </c>
      <c r="D211" s="26" t="s">
        <v>167</v>
      </c>
      <c r="E211" s="6">
        <v>9135</v>
      </c>
      <c r="F211" s="7">
        <v>4562019</v>
      </c>
      <c r="G211" s="8">
        <f t="shared" si="7"/>
        <v>8.9906646499921384E-4</v>
      </c>
      <c r="H211" s="41"/>
    </row>
    <row r="212" spans="1:8" ht="30" customHeight="1" x14ac:dyDescent="0.25">
      <c r="A212" s="26" t="s">
        <v>666</v>
      </c>
      <c r="B212" s="26" t="s">
        <v>665</v>
      </c>
      <c r="C212" s="26" t="s">
        <v>668</v>
      </c>
      <c r="D212" s="26" t="s">
        <v>663</v>
      </c>
      <c r="E212" s="6">
        <v>22500</v>
      </c>
      <c r="F212" s="7">
        <v>4794750</v>
      </c>
      <c r="G212" s="8">
        <f t="shared" si="7"/>
        <v>9.4493226202148231E-4</v>
      </c>
      <c r="H212" s="41"/>
    </row>
    <row r="213" spans="1:8" ht="16.5" customHeight="1" x14ac:dyDescent="0.25">
      <c r="A213" s="26" t="s">
        <v>667</v>
      </c>
      <c r="B213" s="26" t="s">
        <v>270</v>
      </c>
      <c r="C213" s="26" t="s">
        <v>271</v>
      </c>
      <c r="D213" s="26" t="s">
        <v>664</v>
      </c>
      <c r="E213" s="6">
        <v>4175</v>
      </c>
      <c r="F213" s="7">
        <v>6305085</v>
      </c>
      <c r="G213" s="8">
        <f t="shared" si="7"/>
        <v>1.2425837074482961E-3</v>
      </c>
      <c r="H213" s="41"/>
    </row>
    <row r="214" spans="1:8" x14ac:dyDescent="0.25">
      <c r="A214" s="26" t="s">
        <v>451</v>
      </c>
      <c r="B214" s="26" t="s">
        <v>302</v>
      </c>
      <c r="C214" s="26" t="s">
        <v>303</v>
      </c>
      <c r="D214" s="26" t="s">
        <v>164</v>
      </c>
      <c r="E214" s="6">
        <v>6000</v>
      </c>
      <c r="F214" s="7">
        <v>9792000</v>
      </c>
      <c r="G214" s="8">
        <f t="shared" si="7"/>
        <v>1.929772503199198E-3</v>
      </c>
      <c r="H214" s="41"/>
    </row>
    <row r="215" spans="1:8" ht="30" x14ac:dyDescent="0.25">
      <c r="A215" s="26" t="s">
        <v>450</v>
      </c>
      <c r="B215" s="26" t="s">
        <v>258</v>
      </c>
      <c r="C215" s="26" t="s">
        <v>259</v>
      </c>
      <c r="D215" s="26" t="s">
        <v>165</v>
      </c>
      <c r="E215" s="6">
        <v>28800</v>
      </c>
      <c r="F215" s="7">
        <v>16614720</v>
      </c>
      <c r="G215" s="8">
        <f t="shared" si="7"/>
        <v>3.2743698738106394E-3</v>
      </c>
      <c r="H215" s="41"/>
    </row>
    <row r="216" spans="1:8" x14ac:dyDescent="0.25">
      <c r="A216" s="26" t="s">
        <v>763</v>
      </c>
      <c r="B216" s="26" t="s">
        <v>764</v>
      </c>
      <c r="C216" s="9" t="s">
        <v>765</v>
      </c>
      <c r="D216" s="26" t="s">
        <v>766</v>
      </c>
      <c r="E216" s="6">
        <v>310000000</v>
      </c>
      <c r="F216" s="7">
        <v>13568700</v>
      </c>
      <c r="G216" s="8">
        <f t="shared" si="7"/>
        <v>2.6740710951959723E-3</v>
      </c>
      <c r="H216" s="41"/>
    </row>
    <row r="217" spans="1:8" ht="16.5" customHeight="1" x14ac:dyDescent="0.25">
      <c r="A217" s="26" t="s">
        <v>310</v>
      </c>
      <c r="B217" s="26"/>
      <c r="C217" s="26"/>
      <c r="D217" s="26"/>
      <c r="E217" s="6"/>
      <c r="F217" s="7">
        <f>SUM(F205:F216)</f>
        <v>182030270.30000001</v>
      </c>
      <c r="G217" s="8">
        <f t="shared" si="7"/>
        <v>3.5873877693510789E-2</v>
      </c>
    </row>
    <row r="218" spans="1:8" ht="16.5" customHeight="1" x14ac:dyDescent="0.25">
      <c r="A218" s="13"/>
      <c r="B218" s="13"/>
      <c r="C218" s="13"/>
      <c r="D218" s="13"/>
      <c r="E218" s="14"/>
      <c r="F218" s="15"/>
      <c r="G218" s="16"/>
    </row>
    <row r="219" spans="1:8" x14ac:dyDescent="0.25">
      <c r="A219" s="3" t="s">
        <v>546</v>
      </c>
    </row>
    <row r="220" spans="1:8" ht="45" customHeight="1" x14ac:dyDescent="0.25">
      <c r="A220" s="26" t="s">
        <v>3</v>
      </c>
      <c r="B220" s="26" t="s">
        <v>1</v>
      </c>
      <c r="C220" s="26" t="s">
        <v>554</v>
      </c>
      <c r="D220" s="26" t="s">
        <v>7</v>
      </c>
      <c r="E220" s="26" t="s">
        <v>5</v>
      </c>
      <c r="F220" s="26" t="s">
        <v>12</v>
      </c>
      <c r="G220" s="26" t="s">
        <v>2</v>
      </c>
    </row>
    <row r="221" spans="1:8" ht="17.25" customHeight="1" x14ac:dyDescent="0.25">
      <c r="A221" s="26" t="s">
        <v>310</v>
      </c>
      <c r="B221" s="26"/>
      <c r="C221" s="26"/>
      <c r="D221" s="26"/>
      <c r="E221" s="6"/>
      <c r="F221" s="7"/>
      <c r="G221" s="8"/>
    </row>
    <row r="223" spans="1:8" x14ac:dyDescent="0.25">
      <c r="A223" s="3" t="s">
        <v>547</v>
      </c>
    </row>
    <row r="224" spans="1:8" ht="58.5" customHeight="1" x14ac:dyDescent="0.25">
      <c r="A224" s="26" t="s">
        <v>11</v>
      </c>
      <c r="B224" s="26" t="s">
        <v>8</v>
      </c>
      <c r="C224" s="26" t="s">
        <v>9</v>
      </c>
      <c r="D224" s="26" t="s">
        <v>17</v>
      </c>
      <c r="E224" s="26" t="s">
        <v>10</v>
      </c>
      <c r="F224" s="26" t="s">
        <v>6</v>
      </c>
      <c r="G224" s="26" t="s">
        <v>2</v>
      </c>
    </row>
    <row r="225" spans="1:7" ht="17.25" customHeight="1" x14ac:dyDescent="0.25">
      <c r="A225" s="26" t="s">
        <v>310</v>
      </c>
      <c r="B225" s="26"/>
      <c r="C225" s="26"/>
      <c r="D225" s="26"/>
      <c r="E225" s="6"/>
      <c r="F225" s="7"/>
      <c r="G225" s="8"/>
    </row>
    <row r="227" spans="1:7" x14ac:dyDescent="0.25">
      <c r="A227" s="3" t="s">
        <v>548</v>
      </c>
    </row>
    <row r="228" spans="1:7" ht="42.75" customHeight="1" x14ac:dyDescent="0.25">
      <c r="A228" s="26" t="s">
        <v>15</v>
      </c>
      <c r="B228" s="26" t="s">
        <v>14</v>
      </c>
      <c r="C228" s="26" t="s">
        <v>16</v>
      </c>
      <c r="D228" s="50" t="s">
        <v>13</v>
      </c>
      <c r="E228" s="51"/>
      <c r="F228" s="26" t="s">
        <v>6</v>
      </c>
      <c r="G228" s="26" t="s">
        <v>2</v>
      </c>
    </row>
    <row r="229" spans="1:7" ht="17.25" customHeight="1" x14ac:dyDescent="0.25">
      <c r="A229" s="26" t="s">
        <v>310</v>
      </c>
      <c r="B229" s="26"/>
      <c r="C229" s="26"/>
      <c r="D229" s="50"/>
      <c r="E229" s="51"/>
      <c r="F229" s="7"/>
      <c r="G229" s="8"/>
    </row>
    <row r="231" spans="1:7" x14ac:dyDescent="0.25">
      <c r="A231" s="3" t="s">
        <v>549</v>
      </c>
    </row>
    <row r="232" spans="1:7" ht="28.5" customHeight="1" x14ac:dyDescent="0.25">
      <c r="A232" s="26" t="s">
        <v>3</v>
      </c>
      <c r="B232" s="22" t="s">
        <v>1</v>
      </c>
      <c r="C232" s="26" t="s">
        <v>554</v>
      </c>
      <c r="D232" s="50" t="s">
        <v>4</v>
      </c>
      <c r="E232" s="51"/>
      <c r="F232" s="23" t="s">
        <v>18</v>
      </c>
      <c r="G232" s="26" t="s">
        <v>2</v>
      </c>
    </row>
    <row r="233" spans="1:7" x14ac:dyDescent="0.25">
      <c r="A233" s="26" t="s">
        <v>312</v>
      </c>
      <c r="B233" s="36">
        <v>1027700167110</v>
      </c>
      <c r="C233" s="37" t="s">
        <v>559</v>
      </c>
      <c r="D233" s="54" t="s">
        <v>311</v>
      </c>
      <c r="E233" s="54"/>
      <c r="F233" s="7">
        <v>5119.3900000000003</v>
      </c>
      <c r="G233" s="8">
        <f t="shared" ref="G233:G240" si="8">F233/$F$277</f>
        <v>1.0089111575932336E-6</v>
      </c>
    </row>
    <row r="234" spans="1:7" x14ac:dyDescent="0.25">
      <c r="A234" s="26" t="s">
        <v>312</v>
      </c>
      <c r="B234" s="36">
        <v>1027700167110</v>
      </c>
      <c r="C234" s="37" t="s">
        <v>560</v>
      </c>
      <c r="D234" s="54" t="s">
        <v>311</v>
      </c>
      <c r="E234" s="54"/>
      <c r="F234" s="7">
        <v>5166.1099999999997</v>
      </c>
      <c r="G234" s="8">
        <f t="shared" si="8"/>
        <v>1.0181185688830073E-6</v>
      </c>
    </row>
    <row r="235" spans="1:7" x14ac:dyDescent="0.25">
      <c r="A235" s="26" t="s">
        <v>312</v>
      </c>
      <c r="B235" s="36">
        <v>1027700167110</v>
      </c>
      <c r="C235" s="37" t="s">
        <v>558</v>
      </c>
      <c r="D235" s="54" t="s">
        <v>311</v>
      </c>
      <c r="E235" s="54"/>
      <c r="F235" s="7">
        <v>1224770.1200000001</v>
      </c>
      <c r="G235" s="8">
        <f t="shared" si="8"/>
        <v>2.4137333540808644E-4</v>
      </c>
    </row>
    <row r="236" spans="1:7" x14ac:dyDescent="0.25">
      <c r="A236" s="26" t="s">
        <v>312</v>
      </c>
      <c r="B236" s="36">
        <v>1027700167110</v>
      </c>
      <c r="C236" s="37" t="s">
        <v>557</v>
      </c>
      <c r="D236" s="54" t="s">
        <v>311</v>
      </c>
      <c r="E236" s="54"/>
      <c r="F236" s="7">
        <v>1688.38</v>
      </c>
      <c r="G236" s="8">
        <f t="shared" si="8"/>
        <v>3.327399202360562E-7</v>
      </c>
    </row>
    <row r="237" spans="1:7" ht="30" x14ac:dyDescent="0.25">
      <c r="A237" s="26" t="s">
        <v>313</v>
      </c>
      <c r="B237" s="36">
        <v>1027700167110</v>
      </c>
      <c r="C237" s="19" t="s">
        <v>651</v>
      </c>
      <c r="D237" s="55" t="s">
        <v>311</v>
      </c>
      <c r="E237" s="55"/>
      <c r="F237" s="7">
        <v>1364032.18</v>
      </c>
      <c r="G237" s="8">
        <f t="shared" si="8"/>
        <v>2.6881860645862533E-4</v>
      </c>
    </row>
    <row r="238" spans="1:7" ht="30" x14ac:dyDescent="0.25">
      <c r="A238" s="26" t="s">
        <v>313</v>
      </c>
      <c r="B238" s="36">
        <v>1027700167110</v>
      </c>
      <c r="C238" s="37" t="s">
        <v>555</v>
      </c>
      <c r="D238" s="55" t="s">
        <v>311</v>
      </c>
      <c r="E238" s="55"/>
      <c r="F238" s="7">
        <v>3789020.82</v>
      </c>
      <c r="G238" s="8">
        <f t="shared" si="8"/>
        <v>7.4672673534367622E-4</v>
      </c>
    </row>
    <row r="239" spans="1:7" ht="30" x14ac:dyDescent="0.25">
      <c r="A239" s="26" t="s">
        <v>313</v>
      </c>
      <c r="B239" s="36">
        <v>1027700167110</v>
      </c>
      <c r="C239" s="37" t="s">
        <v>556</v>
      </c>
      <c r="D239" s="55" t="s">
        <v>311</v>
      </c>
      <c r="E239" s="55"/>
      <c r="F239" s="7">
        <v>115506.67</v>
      </c>
      <c r="G239" s="8">
        <f t="shared" si="8"/>
        <v>2.2763643351930525E-5</v>
      </c>
    </row>
    <row r="240" spans="1:7" x14ac:dyDescent="0.25">
      <c r="A240" s="26" t="s">
        <v>310</v>
      </c>
      <c r="B240" s="53"/>
      <c r="C240" s="53"/>
      <c r="D240" s="52"/>
      <c r="E240" s="52"/>
      <c r="F240" s="7">
        <f>SUM(F233:F239)</f>
        <v>6505303.6699999999</v>
      </c>
      <c r="G240" s="8">
        <f t="shared" si="8"/>
        <v>1.2820420902090307E-3</v>
      </c>
    </row>
    <row r="242" spans="1:7" ht="15.75" x14ac:dyDescent="0.25">
      <c r="A242" s="3" t="s">
        <v>550</v>
      </c>
      <c r="B242" s="27"/>
    </row>
    <row r="243" spans="1:7" ht="30" x14ac:dyDescent="0.25">
      <c r="A243" s="26" t="s">
        <v>19</v>
      </c>
      <c r="B243" s="29" t="s">
        <v>1</v>
      </c>
      <c r="C243" s="25" t="s">
        <v>561</v>
      </c>
      <c r="D243" s="56" t="s">
        <v>565</v>
      </c>
      <c r="E243" s="57"/>
      <c r="F243" s="23" t="s">
        <v>18</v>
      </c>
      <c r="G243" s="26" t="s">
        <v>2</v>
      </c>
    </row>
    <row r="244" spans="1:7" ht="30" x14ac:dyDescent="0.25">
      <c r="A244" s="26" t="s">
        <v>312</v>
      </c>
      <c r="B244" s="38">
        <v>1027700167110</v>
      </c>
      <c r="C244" s="26" t="s">
        <v>562</v>
      </c>
      <c r="D244" s="58" t="s">
        <v>567</v>
      </c>
      <c r="E244" s="59"/>
      <c r="F244" s="43">
        <v>108743.31</v>
      </c>
      <c r="G244" s="44">
        <f t="shared" ref="G244:G250" si="9">F244/$F$277</f>
        <v>2.1430744438813968E-5</v>
      </c>
    </row>
    <row r="245" spans="1:7" ht="30" x14ac:dyDescent="0.25">
      <c r="A245" s="26" t="s">
        <v>312</v>
      </c>
      <c r="B245" s="38">
        <v>1027700167110</v>
      </c>
      <c r="C245" s="26" t="s">
        <v>562</v>
      </c>
      <c r="D245" s="58" t="s">
        <v>568</v>
      </c>
      <c r="E245" s="59"/>
      <c r="F245" s="43">
        <v>3015.62</v>
      </c>
      <c r="G245" s="44">
        <f t="shared" si="9"/>
        <v>5.9430765483022527E-7</v>
      </c>
    </row>
    <row r="246" spans="1:7" ht="30.75" customHeight="1" x14ac:dyDescent="0.25">
      <c r="A246" s="26" t="s">
        <v>312</v>
      </c>
      <c r="B246" s="38">
        <v>1027700167110</v>
      </c>
      <c r="C246" s="26" t="s">
        <v>562</v>
      </c>
      <c r="D246" s="58" t="s">
        <v>569</v>
      </c>
      <c r="E246" s="59"/>
      <c r="F246" s="43">
        <v>43279.42</v>
      </c>
      <c r="G246" s="44">
        <f t="shared" si="9"/>
        <v>8.5293540308833168E-6</v>
      </c>
    </row>
    <row r="247" spans="1:7" ht="34.5" customHeight="1" x14ac:dyDescent="0.25">
      <c r="A247" s="26" t="s">
        <v>563</v>
      </c>
      <c r="B247" s="38">
        <v>1027700067328</v>
      </c>
      <c r="C247" s="26" t="s">
        <v>563</v>
      </c>
      <c r="D247" s="58" t="s">
        <v>566</v>
      </c>
      <c r="E247" s="59"/>
      <c r="F247" s="43">
        <v>19307.86</v>
      </c>
      <c r="G247" s="44">
        <f t="shared" si="9"/>
        <v>3.8051243181801132E-6</v>
      </c>
    </row>
    <row r="248" spans="1:7" ht="30" x14ac:dyDescent="0.25">
      <c r="A248" s="26" t="s">
        <v>314</v>
      </c>
      <c r="B248" s="38">
        <v>1047796383030</v>
      </c>
      <c r="C248" s="26" t="s">
        <v>564</v>
      </c>
      <c r="D248" s="58" t="s">
        <v>570</v>
      </c>
      <c r="E248" s="59"/>
      <c r="F248" s="43">
        <v>14673.84</v>
      </c>
      <c r="G248" s="44">
        <f t="shared" si="9"/>
        <v>2.8918681524044649E-6</v>
      </c>
    </row>
    <row r="249" spans="1:7" ht="30" x14ac:dyDescent="0.25">
      <c r="A249" s="26" t="s">
        <v>314</v>
      </c>
      <c r="B249" s="38">
        <v>1047796383030</v>
      </c>
      <c r="C249" s="26" t="s">
        <v>564</v>
      </c>
      <c r="D249" s="58" t="s">
        <v>571</v>
      </c>
      <c r="E249" s="59"/>
      <c r="F249" s="43">
        <v>9480.8700000000008</v>
      </c>
      <c r="G249" s="44">
        <f t="shared" si="9"/>
        <v>1.8684561103355987E-6</v>
      </c>
    </row>
    <row r="250" spans="1:7" x14ac:dyDescent="0.25">
      <c r="A250" s="26" t="s">
        <v>310</v>
      </c>
      <c r="B250" s="68"/>
      <c r="C250" s="56"/>
      <c r="D250" s="56"/>
      <c r="E250" s="57"/>
      <c r="F250" s="7">
        <f>SUM(F244:F249)</f>
        <v>198500.91999999995</v>
      </c>
      <c r="G250" s="8">
        <f t="shared" si="9"/>
        <v>3.9119854705447682E-5</v>
      </c>
    </row>
    <row r="252" spans="1:7" x14ac:dyDescent="0.25">
      <c r="A252" s="3" t="s">
        <v>551</v>
      </c>
    </row>
    <row r="253" spans="1:7" ht="46.5" customHeight="1" x14ac:dyDescent="0.25">
      <c r="A253" s="26" t="s">
        <v>20</v>
      </c>
      <c r="B253" s="53" t="s">
        <v>1</v>
      </c>
      <c r="C253" s="53"/>
      <c r="D253" s="53" t="s">
        <v>22</v>
      </c>
      <c r="E253" s="53"/>
      <c r="F253" s="32" t="s">
        <v>21</v>
      </c>
      <c r="G253" s="26" t="s">
        <v>2</v>
      </c>
    </row>
    <row r="254" spans="1:7" ht="29.25" customHeight="1" x14ac:dyDescent="0.25">
      <c r="A254" s="26" t="s">
        <v>254</v>
      </c>
      <c r="B254" s="62" t="s">
        <v>255</v>
      </c>
      <c r="C254" s="63"/>
      <c r="D254" s="50" t="s">
        <v>496</v>
      </c>
      <c r="E254" s="51"/>
      <c r="F254" s="39">
        <v>231267.75</v>
      </c>
      <c r="G254" s="8">
        <f>F254/$F$277</f>
        <v>4.5577424921032104E-5</v>
      </c>
    </row>
    <row r="255" spans="1:7" ht="29.25" customHeight="1" x14ac:dyDescent="0.25">
      <c r="A255" s="34" t="s">
        <v>218</v>
      </c>
      <c r="B255" s="62" t="s">
        <v>219</v>
      </c>
      <c r="C255" s="63"/>
      <c r="D255" s="50" t="s">
        <v>617</v>
      </c>
      <c r="E255" s="51"/>
      <c r="F255" s="39">
        <v>483489.08</v>
      </c>
      <c r="G255" s="8">
        <f>F255/$F$277</f>
        <v>9.5284306799538131E-5</v>
      </c>
    </row>
    <row r="256" spans="1:7" ht="30" hidden="1" customHeight="1" x14ac:dyDescent="0.25">
      <c r="A256" s="26"/>
      <c r="B256" s="50"/>
      <c r="C256" s="51"/>
      <c r="D256" s="50"/>
      <c r="E256" s="51"/>
      <c r="F256" s="39">
        <v>0</v>
      </c>
      <c r="G256" s="8">
        <f>F256/$F$277</f>
        <v>0</v>
      </c>
    </row>
    <row r="257" spans="1:7" ht="16.5" customHeight="1" x14ac:dyDescent="0.25">
      <c r="A257" s="26" t="s">
        <v>310</v>
      </c>
      <c r="B257" s="60"/>
      <c r="C257" s="61"/>
      <c r="D257" s="50"/>
      <c r="E257" s="51"/>
      <c r="F257" s="7">
        <f>SUM(F254:F256)</f>
        <v>714756.83000000007</v>
      </c>
      <c r="G257" s="8">
        <f>F257/$F$277</f>
        <v>1.4086173172057025E-4</v>
      </c>
    </row>
    <row r="259" spans="1:7" x14ac:dyDescent="0.25">
      <c r="A259" s="3" t="s">
        <v>552</v>
      </c>
    </row>
    <row r="260" spans="1:7" ht="30" customHeight="1" x14ac:dyDescent="0.25">
      <c r="A260" s="26" t="s">
        <v>23</v>
      </c>
      <c r="B260" s="50" t="s">
        <v>20</v>
      </c>
      <c r="C260" s="51"/>
      <c r="D260" s="26" t="s">
        <v>22</v>
      </c>
      <c r="E260" s="26" t="s">
        <v>24</v>
      </c>
      <c r="F260" s="26" t="s">
        <v>21</v>
      </c>
      <c r="G260" s="26" t="s">
        <v>2</v>
      </c>
    </row>
    <row r="261" spans="1:7" ht="45" customHeight="1" x14ac:dyDescent="0.25">
      <c r="A261" s="26" t="s">
        <v>315</v>
      </c>
      <c r="B261" s="60" t="s">
        <v>168</v>
      </c>
      <c r="C261" s="61"/>
      <c r="D261" s="26" t="s">
        <v>774</v>
      </c>
      <c r="E261" s="2">
        <v>72769</v>
      </c>
      <c r="F261" s="7">
        <v>67879407.890000001</v>
      </c>
      <c r="G261" s="8">
        <f t="shared" ref="G261:G269" si="10">F261/$F$277</f>
        <v>1.3377432075118944E-2</v>
      </c>
    </row>
    <row r="262" spans="1:7" ht="45" customHeight="1" x14ac:dyDescent="0.25">
      <c r="A262" s="26" t="s">
        <v>315</v>
      </c>
      <c r="B262" s="60" t="s">
        <v>168</v>
      </c>
      <c r="C262" s="61"/>
      <c r="D262" s="26" t="s">
        <v>791</v>
      </c>
      <c r="E262" s="2">
        <v>20949</v>
      </c>
      <c r="F262" s="7">
        <v>15553264.77</v>
      </c>
      <c r="G262" s="8">
        <f t="shared" si="10"/>
        <v>3.0651820555680962E-3</v>
      </c>
    </row>
    <row r="263" spans="1:7" ht="45" customHeight="1" x14ac:dyDescent="0.25">
      <c r="A263" s="26" t="s">
        <v>315</v>
      </c>
      <c r="B263" s="60" t="s">
        <v>168</v>
      </c>
      <c r="C263" s="61"/>
      <c r="D263" s="26" t="s">
        <v>791</v>
      </c>
      <c r="E263" s="2">
        <v>214238</v>
      </c>
      <c r="F263" s="7">
        <v>159055375.71000001</v>
      </c>
      <c r="G263" s="8">
        <f t="shared" si="10"/>
        <v>3.13460672519583E-2</v>
      </c>
    </row>
    <row r="264" spans="1:7" ht="45" customHeight="1" x14ac:dyDescent="0.25">
      <c r="A264" s="26" t="s">
        <v>315</v>
      </c>
      <c r="B264" s="60" t="s">
        <v>168</v>
      </c>
      <c r="C264" s="61"/>
      <c r="D264" s="26" t="s">
        <v>94</v>
      </c>
      <c r="E264" s="2">
        <v>276</v>
      </c>
      <c r="F264" s="7">
        <v>262437.62</v>
      </c>
      <c r="G264" s="8">
        <f t="shared" si="10"/>
        <v>5.1720271944550645E-5</v>
      </c>
    </row>
    <row r="265" spans="1:7" ht="45" customHeight="1" x14ac:dyDescent="0.25">
      <c r="A265" s="26" t="s">
        <v>315</v>
      </c>
      <c r="B265" s="60" t="s">
        <v>168</v>
      </c>
      <c r="C265" s="61"/>
      <c r="D265" s="26" t="s">
        <v>132</v>
      </c>
      <c r="E265" s="2">
        <v>4522</v>
      </c>
      <c r="F265" s="7">
        <v>4399685.5199999996</v>
      </c>
      <c r="G265" s="8">
        <f t="shared" si="10"/>
        <v>8.6707436062292325E-4</v>
      </c>
    </row>
    <row r="266" spans="1:7" ht="45" customHeight="1" x14ac:dyDescent="0.25">
      <c r="A266" s="26" t="s">
        <v>315</v>
      </c>
      <c r="B266" s="60" t="s">
        <v>168</v>
      </c>
      <c r="C266" s="61"/>
      <c r="D266" s="26" t="s">
        <v>94</v>
      </c>
      <c r="E266" s="2">
        <v>23137</v>
      </c>
      <c r="F266" s="7">
        <v>22000069.739999998</v>
      </c>
      <c r="G266" s="8">
        <f t="shared" si="10"/>
        <v>4.335695430220254E-3</v>
      </c>
    </row>
    <row r="267" spans="1:7" ht="45" hidden="1" customHeight="1" x14ac:dyDescent="0.25">
      <c r="A267" s="26" t="s">
        <v>315</v>
      </c>
      <c r="B267" s="60" t="s">
        <v>168</v>
      </c>
      <c r="C267" s="61"/>
      <c r="D267" s="26" t="s">
        <v>774</v>
      </c>
      <c r="E267" s="6">
        <v>0</v>
      </c>
      <c r="F267" s="7">
        <v>0</v>
      </c>
      <c r="G267" s="8">
        <f t="shared" si="10"/>
        <v>0</v>
      </c>
    </row>
    <row r="268" spans="1:7" ht="45" hidden="1" customHeight="1" x14ac:dyDescent="0.25">
      <c r="A268" s="26" t="s">
        <v>315</v>
      </c>
      <c r="B268" s="60" t="s">
        <v>168</v>
      </c>
      <c r="C268" s="61"/>
      <c r="D268" s="26" t="s">
        <v>774</v>
      </c>
      <c r="E268" s="6">
        <v>0</v>
      </c>
      <c r="F268" s="7">
        <v>0</v>
      </c>
      <c r="G268" s="8">
        <f t="shared" si="10"/>
        <v>0</v>
      </c>
    </row>
    <row r="269" spans="1:7" x14ac:dyDescent="0.25">
      <c r="A269" s="26" t="s">
        <v>310</v>
      </c>
      <c r="B269" s="69"/>
      <c r="C269" s="69"/>
      <c r="D269" s="31"/>
      <c r="E269" s="1"/>
      <c r="F269" s="7">
        <f>SUM(F261:F268)</f>
        <v>269150241.25</v>
      </c>
      <c r="G269" s="8">
        <f t="shared" si="10"/>
        <v>5.3043171445433066E-2</v>
      </c>
    </row>
    <row r="271" spans="1:7" x14ac:dyDescent="0.25">
      <c r="A271" s="3" t="s">
        <v>553</v>
      </c>
    </row>
    <row r="272" spans="1:7" ht="30" x14ac:dyDescent="0.25">
      <c r="A272" s="70" t="s">
        <v>25</v>
      </c>
      <c r="B272" s="71"/>
      <c r="C272" s="71"/>
      <c r="D272" s="71"/>
      <c r="E272" s="72"/>
      <c r="F272" s="26" t="s">
        <v>21</v>
      </c>
      <c r="G272" s="26" t="s">
        <v>2</v>
      </c>
    </row>
    <row r="273" spans="1:7" x14ac:dyDescent="0.25">
      <c r="A273" s="64" t="s">
        <v>793</v>
      </c>
      <c r="B273" s="65"/>
      <c r="C273" s="65"/>
      <c r="D273" s="65"/>
      <c r="E273" s="66"/>
      <c r="F273" s="7">
        <v>5425000</v>
      </c>
      <c r="G273" s="8">
        <f>F273/$F$277</f>
        <v>1.0691396885065001E-3</v>
      </c>
    </row>
    <row r="274" spans="1:7" x14ac:dyDescent="0.25">
      <c r="A274" s="64" t="s">
        <v>794</v>
      </c>
      <c r="B274" s="65"/>
      <c r="C274" s="65"/>
      <c r="D274" s="65"/>
      <c r="E274" s="66"/>
      <c r="F274" s="7">
        <v>101.2</v>
      </c>
      <c r="G274" s="8">
        <f>F274/$F$277</f>
        <v>1.9944135756102825E-8</v>
      </c>
    </row>
    <row r="275" spans="1:7" x14ac:dyDescent="0.25">
      <c r="A275" s="50" t="s">
        <v>310</v>
      </c>
      <c r="B275" s="67"/>
      <c r="C275" s="67"/>
      <c r="D275" s="67"/>
      <c r="E275" s="51"/>
      <c r="F275" s="7">
        <f>F273+F274</f>
        <v>5425101.2000000002</v>
      </c>
      <c r="G275" s="8"/>
    </row>
    <row r="277" spans="1:7" x14ac:dyDescent="0.25">
      <c r="A277" s="45" t="s">
        <v>26</v>
      </c>
      <c r="B277" s="46"/>
      <c r="C277" s="46"/>
      <c r="D277" s="46"/>
      <c r="E277" s="47"/>
      <c r="F277" s="7">
        <f>F201+F221+F225+F229+F240+F250+F257+F269+F275+F217</f>
        <v>5074173242.5800009</v>
      </c>
      <c r="G277" s="8">
        <f>F277/$F$277</f>
        <v>1</v>
      </c>
    </row>
  </sheetData>
  <autoFilter ref="A4:G201">
    <sortState ref="A5:G201">
      <sortCondition ref="D4:D201"/>
    </sortState>
  </autoFilter>
  <mergeCells count="46">
    <mergeCell ref="A273:E273"/>
    <mergeCell ref="A275:E275"/>
    <mergeCell ref="B250:E250"/>
    <mergeCell ref="B269:C269"/>
    <mergeCell ref="A272:E272"/>
    <mergeCell ref="B261:C261"/>
    <mergeCell ref="D254:E254"/>
    <mergeCell ref="B254:C254"/>
    <mergeCell ref="A274:E274"/>
    <mergeCell ref="B266:C266"/>
    <mergeCell ref="B262:C262"/>
    <mergeCell ref="B263:C263"/>
    <mergeCell ref="B264:C264"/>
    <mergeCell ref="B267:C267"/>
    <mergeCell ref="B268:C268"/>
    <mergeCell ref="B265:C265"/>
    <mergeCell ref="D229:E229"/>
    <mergeCell ref="B257:C257"/>
    <mergeCell ref="D257:E257"/>
    <mergeCell ref="D247:E247"/>
    <mergeCell ref="D248:E248"/>
    <mergeCell ref="D249:E249"/>
    <mergeCell ref="D245:E245"/>
    <mergeCell ref="D246:E246"/>
    <mergeCell ref="D238:E238"/>
    <mergeCell ref="D239:E239"/>
    <mergeCell ref="B256:C256"/>
    <mergeCell ref="D256:E256"/>
    <mergeCell ref="D255:E255"/>
    <mergeCell ref="B255:C255"/>
    <mergeCell ref="A277:E277"/>
    <mergeCell ref="A1:G1"/>
    <mergeCell ref="B260:C260"/>
    <mergeCell ref="D240:E240"/>
    <mergeCell ref="B253:C253"/>
    <mergeCell ref="D253:E253"/>
    <mergeCell ref="B240:C240"/>
    <mergeCell ref="D233:E233"/>
    <mergeCell ref="D228:E228"/>
    <mergeCell ref="D232:E232"/>
    <mergeCell ref="D234:E234"/>
    <mergeCell ref="D235:E235"/>
    <mergeCell ref="D237:E237"/>
    <mergeCell ref="D243:E243"/>
    <mergeCell ref="D244:E244"/>
    <mergeCell ref="D236:E2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topLeftCell="A211" zoomScaleNormal="100" workbookViewId="0">
      <selection activeCell="D239" sqref="D239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0" style="3" customWidth="1"/>
    <col min="4" max="4" width="24.42578125" style="3" customWidth="1"/>
    <col min="5" max="5" width="25.85546875" style="3" customWidth="1"/>
    <col min="6" max="6" width="23.5703125" style="3" customWidth="1"/>
    <col min="7" max="7" width="27.28515625" style="3" customWidth="1"/>
    <col min="8" max="8" width="19.7109375" style="3" customWidth="1"/>
    <col min="9" max="9" width="25.42578125" style="3" customWidth="1"/>
    <col min="10" max="10" width="36.5703125" style="3" customWidth="1"/>
    <col min="11" max="11" width="9.140625" style="3" customWidth="1"/>
    <col min="12" max="16384" width="9.140625" style="3"/>
  </cols>
  <sheetData>
    <row r="1" spans="1:7" ht="33.75" customHeight="1" x14ac:dyDescent="0.25">
      <c r="A1" s="48" t="s">
        <v>795</v>
      </c>
      <c r="B1" s="49"/>
      <c r="C1" s="49"/>
      <c r="D1" s="49"/>
      <c r="E1" s="49"/>
      <c r="F1" s="49"/>
      <c r="G1" s="49"/>
    </row>
    <row r="2" spans="1:7" ht="18.75" x14ac:dyDescent="0.3">
      <c r="A2" s="4"/>
      <c r="B2" s="4"/>
      <c r="C2" s="4"/>
    </row>
    <row r="3" spans="1:7" x14ac:dyDescent="0.25">
      <c r="A3" s="3" t="s">
        <v>544</v>
      </c>
    </row>
    <row r="4" spans="1:7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543</v>
      </c>
    </row>
    <row r="5" spans="1:7" ht="30" x14ac:dyDescent="0.25">
      <c r="A5" s="5" t="s">
        <v>464</v>
      </c>
      <c r="B5" s="5" t="s">
        <v>204</v>
      </c>
      <c r="C5" s="5" t="s">
        <v>205</v>
      </c>
      <c r="D5" s="5" t="s">
        <v>487</v>
      </c>
      <c r="E5" s="6">
        <v>1002</v>
      </c>
      <c r="F5" s="7">
        <v>965847.84</v>
      </c>
      <c r="G5" s="8">
        <f t="shared" ref="G5:G36" si="0">F5/$F$230</f>
        <v>6.1923898317620802E-4</v>
      </c>
    </row>
    <row r="6" spans="1:7" x14ac:dyDescent="0.25">
      <c r="A6" s="5" t="s">
        <v>27</v>
      </c>
      <c r="B6" s="5" t="s">
        <v>168</v>
      </c>
      <c r="C6" s="5" t="s">
        <v>169</v>
      </c>
      <c r="D6" s="5" t="s">
        <v>716</v>
      </c>
      <c r="E6" s="6">
        <v>10000</v>
      </c>
      <c r="F6" s="7">
        <v>9943700</v>
      </c>
      <c r="G6" s="8">
        <f t="shared" si="0"/>
        <v>6.3752554201594105E-3</v>
      </c>
    </row>
    <row r="7" spans="1:7" x14ac:dyDescent="0.25">
      <c r="A7" s="5" t="s">
        <v>534</v>
      </c>
      <c r="B7" s="5" t="s">
        <v>304</v>
      </c>
      <c r="C7" s="5" t="s">
        <v>305</v>
      </c>
      <c r="D7" s="5" t="s">
        <v>58</v>
      </c>
      <c r="E7" s="6">
        <v>9840</v>
      </c>
      <c r="F7" s="7">
        <v>9609448.8000000007</v>
      </c>
      <c r="G7" s="8">
        <f t="shared" si="0"/>
        <v>6.1609552326542787E-3</v>
      </c>
    </row>
    <row r="8" spans="1:7" ht="23.25" customHeight="1" x14ac:dyDescent="0.25">
      <c r="A8" s="5" t="s">
        <v>473</v>
      </c>
      <c r="B8" s="5" t="s">
        <v>258</v>
      </c>
      <c r="C8" s="5" t="s">
        <v>259</v>
      </c>
      <c r="D8" s="5" t="s">
        <v>497</v>
      </c>
      <c r="E8" s="6">
        <v>5530</v>
      </c>
      <c r="F8" s="7">
        <v>5581041.9000000004</v>
      </c>
      <c r="G8" s="8">
        <f t="shared" si="0"/>
        <v>3.5782020397952252E-3</v>
      </c>
    </row>
    <row r="9" spans="1:7" ht="30" x14ac:dyDescent="0.25">
      <c r="A9" s="5" t="s">
        <v>400</v>
      </c>
      <c r="B9" s="5" t="s">
        <v>258</v>
      </c>
      <c r="C9" s="5" t="s">
        <v>259</v>
      </c>
      <c r="D9" s="5" t="s">
        <v>114</v>
      </c>
      <c r="E9" s="6">
        <v>333</v>
      </c>
      <c r="F9" s="7">
        <v>336373.29</v>
      </c>
      <c r="G9" s="8">
        <f t="shared" si="0"/>
        <v>2.156607339591252E-4</v>
      </c>
    </row>
    <row r="10" spans="1:7" x14ac:dyDescent="0.25">
      <c r="A10" s="5" t="s">
        <v>776</v>
      </c>
      <c r="B10" s="5" t="s">
        <v>168</v>
      </c>
      <c r="C10" s="5" t="s">
        <v>169</v>
      </c>
      <c r="D10" s="5" t="s">
        <v>775</v>
      </c>
      <c r="E10" s="6">
        <v>550</v>
      </c>
      <c r="F10" s="7">
        <v>538345.5</v>
      </c>
      <c r="G10" s="8">
        <f t="shared" si="0"/>
        <v>3.4515221364214813E-4</v>
      </c>
    </row>
    <row r="11" spans="1:7" ht="30" x14ac:dyDescent="0.25">
      <c r="A11" s="5" t="s">
        <v>339</v>
      </c>
      <c r="B11" s="5" t="s">
        <v>196</v>
      </c>
      <c r="C11" s="5" t="s">
        <v>197</v>
      </c>
      <c r="D11" s="5" t="s">
        <v>154</v>
      </c>
      <c r="E11" s="6">
        <v>24500</v>
      </c>
      <c r="F11" s="7">
        <v>24054918.300000001</v>
      </c>
      <c r="G11" s="8">
        <f t="shared" si="0"/>
        <v>1.5422453239092773E-2</v>
      </c>
    </row>
    <row r="12" spans="1:7" ht="30" x14ac:dyDescent="0.25">
      <c r="A12" s="5" t="s">
        <v>435</v>
      </c>
      <c r="B12" s="5" t="s">
        <v>288</v>
      </c>
      <c r="C12" s="5" t="s">
        <v>289</v>
      </c>
      <c r="D12" s="5" t="s">
        <v>53</v>
      </c>
      <c r="E12" s="6">
        <v>48000</v>
      </c>
      <c r="F12" s="7">
        <v>49362240</v>
      </c>
      <c r="G12" s="8">
        <f t="shared" si="0"/>
        <v>3.1647866298380851E-2</v>
      </c>
    </row>
    <row r="13" spans="1:7" ht="30" x14ac:dyDescent="0.25">
      <c r="A13" s="5" t="s">
        <v>476</v>
      </c>
      <c r="B13" s="5" t="s">
        <v>288</v>
      </c>
      <c r="C13" s="5" t="s">
        <v>289</v>
      </c>
      <c r="D13" s="5" t="s">
        <v>500</v>
      </c>
      <c r="E13" s="6">
        <v>12150</v>
      </c>
      <c r="F13" s="7">
        <v>12238330.5</v>
      </c>
      <c r="G13" s="8">
        <f t="shared" si="0"/>
        <v>7.8464236505352367E-3</v>
      </c>
    </row>
    <row r="14" spans="1:7" ht="30" x14ac:dyDescent="0.25">
      <c r="A14" s="5" t="s">
        <v>401</v>
      </c>
      <c r="B14" s="5" t="s">
        <v>258</v>
      </c>
      <c r="C14" s="5" t="s">
        <v>259</v>
      </c>
      <c r="D14" s="5" t="s">
        <v>115</v>
      </c>
      <c r="E14" s="6">
        <v>4700</v>
      </c>
      <c r="F14" s="7">
        <v>4716450</v>
      </c>
      <c r="G14" s="8">
        <f t="shared" si="0"/>
        <v>3.0238817971590909E-3</v>
      </c>
    </row>
    <row r="15" spans="1:7" ht="30" x14ac:dyDescent="0.25">
      <c r="A15" s="5" t="s">
        <v>686</v>
      </c>
      <c r="B15" s="5" t="s">
        <v>204</v>
      </c>
      <c r="C15" s="5" t="s">
        <v>205</v>
      </c>
      <c r="D15" s="5" t="s">
        <v>683</v>
      </c>
      <c r="E15" s="6">
        <v>1000</v>
      </c>
      <c r="F15" s="7">
        <v>961390</v>
      </c>
      <c r="G15" s="8">
        <f t="shared" si="0"/>
        <v>6.1638090533574586E-4</v>
      </c>
    </row>
    <row r="16" spans="1:7" ht="30" x14ac:dyDescent="0.25">
      <c r="A16" s="5" t="s">
        <v>474</v>
      </c>
      <c r="B16" s="5" t="s">
        <v>258</v>
      </c>
      <c r="C16" s="5" t="s">
        <v>259</v>
      </c>
      <c r="D16" s="5" t="s">
        <v>498</v>
      </c>
      <c r="E16" s="6">
        <v>100</v>
      </c>
      <c r="F16" s="7">
        <v>99558.04</v>
      </c>
      <c r="G16" s="8">
        <f t="shared" si="0"/>
        <v>6.3830157198069873E-5</v>
      </c>
    </row>
    <row r="17" spans="1:7" x14ac:dyDescent="0.25">
      <c r="A17" s="5" t="s">
        <v>739</v>
      </c>
      <c r="B17" s="5" t="s">
        <v>168</v>
      </c>
      <c r="C17" s="5" t="s">
        <v>169</v>
      </c>
      <c r="D17" s="5" t="s">
        <v>737</v>
      </c>
      <c r="E17" s="6">
        <v>250</v>
      </c>
      <c r="F17" s="7">
        <v>249522.5</v>
      </c>
      <c r="G17" s="8">
        <f t="shared" si="0"/>
        <v>1.5997764117750199E-4</v>
      </c>
    </row>
    <row r="18" spans="1:7" ht="30" x14ac:dyDescent="0.25">
      <c r="A18" s="5" t="s">
        <v>407</v>
      </c>
      <c r="B18" s="5" t="s">
        <v>258</v>
      </c>
      <c r="C18" s="5" t="s">
        <v>259</v>
      </c>
      <c r="D18" s="5" t="s">
        <v>117</v>
      </c>
      <c r="E18" s="6">
        <v>140</v>
      </c>
      <c r="F18" s="7">
        <v>141709.29999999999</v>
      </c>
      <c r="G18" s="8">
        <f t="shared" si="0"/>
        <v>9.0854810876433919E-5</v>
      </c>
    </row>
    <row r="19" spans="1:7" x14ac:dyDescent="0.25">
      <c r="A19" s="5" t="s">
        <v>463</v>
      </c>
      <c r="B19" s="5" t="s">
        <v>174</v>
      </c>
      <c r="C19" s="5" t="s">
        <v>175</v>
      </c>
      <c r="D19" s="5" t="s">
        <v>486</v>
      </c>
      <c r="E19" s="6">
        <v>5000</v>
      </c>
      <c r="F19" s="7">
        <v>5066413.5999999996</v>
      </c>
      <c r="G19" s="8">
        <f t="shared" si="0"/>
        <v>3.2482557563250449E-3</v>
      </c>
    </row>
    <row r="20" spans="1:7" ht="30" x14ac:dyDescent="0.25">
      <c r="A20" s="5" t="s">
        <v>329</v>
      </c>
      <c r="B20" s="5" t="s">
        <v>184</v>
      </c>
      <c r="C20" s="5" t="s">
        <v>185</v>
      </c>
      <c r="D20" s="5" t="s">
        <v>120</v>
      </c>
      <c r="E20" s="6">
        <v>491</v>
      </c>
      <c r="F20" s="7">
        <v>485661.07</v>
      </c>
      <c r="G20" s="8">
        <f t="shared" si="0"/>
        <v>3.1137437461688499E-4</v>
      </c>
    </row>
    <row r="21" spans="1:7" ht="30" x14ac:dyDescent="0.25">
      <c r="A21" s="5" t="s">
        <v>403</v>
      </c>
      <c r="B21" s="5" t="s">
        <v>258</v>
      </c>
      <c r="C21" s="5" t="s">
        <v>259</v>
      </c>
      <c r="D21" s="5" t="s">
        <v>116</v>
      </c>
      <c r="E21" s="6">
        <v>4000</v>
      </c>
      <c r="F21" s="7">
        <v>4021400</v>
      </c>
      <c r="G21" s="8">
        <f t="shared" si="0"/>
        <v>2.5782608230969415E-3</v>
      </c>
    </row>
    <row r="22" spans="1:7" x14ac:dyDescent="0.25">
      <c r="A22" s="5" t="s">
        <v>39</v>
      </c>
      <c r="B22" s="5" t="s">
        <v>168</v>
      </c>
      <c r="C22" s="5" t="s">
        <v>169</v>
      </c>
      <c r="D22" s="5" t="s">
        <v>132</v>
      </c>
      <c r="E22" s="6">
        <v>14500</v>
      </c>
      <c r="F22" s="7">
        <v>14982270</v>
      </c>
      <c r="G22" s="8">
        <f t="shared" si="0"/>
        <v>9.6056596663004444E-3</v>
      </c>
    </row>
    <row r="23" spans="1:7" ht="30" x14ac:dyDescent="0.25">
      <c r="A23" s="5" t="s">
        <v>375</v>
      </c>
      <c r="B23" s="5" t="s">
        <v>240</v>
      </c>
      <c r="C23" s="5" t="s">
        <v>241</v>
      </c>
      <c r="D23" s="5" t="s">
        <v>77</v>
      </c>
      <c r="E23" s="6">
        <v>5144</v>
      </c>
      <c r="F23" s="7">
        <v>4970081.3600000003</v>
      </c>
      <c r="G23" s="8">
        <f t="shared" si="0"/>
        <v>3.186493772838406E-3</v>
      </c>
    </row>
    <row r="24" spans="1:7" ht="30" x14ac:dyDescent="0.25">
      <c r="A24" s="5" t="s">
        <v>419</v>
      </c>
      <c r="B24" s="5" t="s">
        <v>268</v>
      </c>
      <c r="C24" s="5" t="s">
        <v>269</v>
      </c>
      <c r="D24" s="5" t="s">
        <v>139</v>
      </c>
      <c r="E24" s="6">
        <v>1660</v>
      </c>
      <c r="F24" s="7">
        <v>1670002.36</v>
      </c>
      <c r="G24" s="8">
        <f t="shared" si="0"/>
        <v>1.0706971848777626E-3</v>
      </c>
    </row>
    <row r="25" spans="1:7" x14ac:dyDescent="0.25">
      <c r="A25" s="5" t="s">
        <v>42</v>
      </c>
      <c r="B25" s="5" t="s">
        <v>168</v>
      </c>
      <c r="C25" s="5" t="s">
        <v>169</v>
      </c>
      <c r="D25" s="5" t="s">
        <v>92</v>
      </c>
      <c r="E25" s="6">
        <v>9000</v>
      </c>
      <c r="F25" s="7">
        <v>12259792.619999999</v>
      </c>
      <c r="G25" s="8">
        <f t="shared" si="0"/>
        <v>7.8601837696918985E-3</v>
      </c>
    </row>
    <row r="26" spans="1:7" ht="30" x14ac:dyDescent="0.25">
      <c r="A26" s="5" t="s">
        <v>378</v>
      </c>
      <c r="B26" s="5" t="s">
        <v>240</v>
      </c>
      <c r="C26" s="5" t="s">
        <v>241</v>
      </c>
      <c r="D26" s="5" t="s">
        <v>78</v>
      </c>
      <c r="E26" s="6">
        <v>22100</v>
      </c>
      <c r="F26" s="7">
        <v>21583302</v>
      </c>
      <c r="G26" s="8">
        <f t="shared" si="0"/>
        <v>1.3837813194327812E-2</v>
      </c>
    </row>
    <row r="27" spans="1:7" ht="30" x14ac:dyDescent="0.25">
      <c r="A27" s="5" t="s">
        <v>348</v>
      </c>
      <c r="B27" s="5" t="s">
        <v>204</v>
      </c>
      <c r="C27" s="5" t="s">
        <v>205</v>
      </c>
      <c r="D27" s="5" t="s">
        <v>104</v>
      </c>
      <c r="E27" s="6">
        <v>4700</v>
      </c>
      <c r="F27" s="7">
        <v>4528938.33</v>
      </c>
      <c r="G27" s="8">
        <f t="shared" si="0"/>
        <v>2.9036614777095257E-3</v>
      </c>
    </row>
    <row r="28" spans="1:7" x14ac:dyDescent="0.25">
      <c r="A28" s="5" t="s">
        <v>391</v>
      </c>
      <c r="B28" s="5" t="s">
        <v>248</v>
      </c>
      <c r="C28" s="5" t="s">
        <v>249</v>
      </c>
      <c r="D28" s="5" t="s">
        <v>88</v>
      </c>
      <c r="E28" s="6">
        <v>342</v>
      </c>
      <c r="F28" s="7">
        <v>336551.94</v>
      </c>
      <c r="G28" s="8">
        <f t="shared" si="0"/>
        <v>2.1577527275060238E-4</v>
      </c>
    </row>
    <row r="29" spans="1:7" x14ac:dyDescent="0.25">
      <c r="A29" s="5" t="s">
        <v>740</v>
      </c>
      <c r="B29" s="5" t="s">
        <v>278</v>
      </c>
      <c r="C29" s="5" t="s">
        <v>279</v>
      </c>
      <c r="D29" s="5" t="s">
        <v>738</v>
      </c>
      <c r="E29" s="6">
        <v>3000</v>
      </c>
      <c r="F29" s="7">
        <v>3127020</v>
      </c>
      <c r="G29" s="8">
        <f t="shared" si="0"/>
        <v>2.0048423830110402E-3</v>
      </c>
    </row>
    <row r="30" spans="1:7" ht="30" x14ac:dyDescent="0.25">
      <c r="A30" s="5" t="s">
        <v>380</v>
      </c>
      <c r="B30" s="5" t="s">
        <v>240</v>
      </c>
      <c r="C30" s="5" t="s">
        <v>241</v>
      </c>
      <c r="D30" s="5" t="s">
        <v>611</v>
      </c>
      <c r="E30" s="6">
        <v>2440</v>
      </c>
      <c r="F30" s="7">
        <v>2408943.7000000002</v>
      </c>
      <c r="G30" s="8">
        <f t="shared" si="0"/>
        <v>1.544458439040183E-3</v>
      </c>
    </row>
    <row r="31" spans="1:7" x14ac:dyDescent="0.25">
      <c r="A31" s="5" t="s">
        <v>425</v>
      </c>
      <c r="B31" s="5" t="s">
        <v>278</v>
      </c>
      <c r="C31" s="5" t="s">
        <v>279</v>
      </c>
      <c r="D31" s="5" t="s">
        <v>150</v>
      </c>
      <c r="E31" s="6">
        <v>9220</v>
      </c>
      <c r="F31" s="7">
        <v>9597490.4000000004</v>
      </c>
      <c r="G31" s="8">
        <f t="shared" si="0"/>
        <v>6.1532882822820396E-3</v>
      </c>
    </row>
    <row r="32" spans="1:7" x14ac:dyDescent="0.25">
      <c r="A32" s="5" t="s">
        <v>459</v>
      </c>
      <c r="B32" s="5" t="s">
        <v>509</v>
      </c>
      <c r="C32" s="5" t="s">
        <v>510</v>
      </c>
      <c r="D32" s="5" t="s">
        <v>482</v>
      </c>
      <c r="E32" s="6">
        <v>142</v>
      </c>
      <c r="F32" s="7">
        <v>87253.32</v>
      </c>
      <c r="G32" s="8">
        <f t="shared" si="0"/>
        <v>5.594116890663471E-5</v>
      </c>
    </row>
    <row r="33" spans="1:7" x14ac:dyDescent="0.25">
      <c r="A33" s="5" t="s">
        <v>457</v>
      </c>
      <c r="B33" s="5" t="s">
        <v>170</v>
      </c>
      <c r="C33" s="5" t="s">
        <v>171</v>
      </c>
      <c r="D33" s="5" t="s">
        <v>480</v>
      </c>
      <c r="E33" s="6">
        <v>220</v>
      </c>
      <c r="F33" s="7">
        <v>145852.29999999999</v>
      </c>
      <c r="G33" s="8">
        <f t="shared" si="0"/>
        <v>9.3511033731681002E-5</v>
      </c>
    </row>
    <row r="34" spans="1:7" x14ac:dyDescent="0.25">
      <c r="A34" s="5" t="s">
        <v>41</v>
      </c>
      <c r="B34" s="5" t="s">
        <v>168</v>
      </c>
      <c r="C34" s="5" t="s">
        <v>169</v>
      </c>
      <c r="D34" s="5" t="s">
        <v>134</v>
      </c>
      <c r="E34" s="6">
        <v>18850</v>
      </c>
      <c r="F34" s="7">
        <v>18808718.5</v>
      </c>
      <c r="G34" s="8">
        <f t="shared" si="0"/>
        <v>1.2058930233552661E-2</v>
      </c>
    </row>
    <row r="35" spans="1:7" x14ac:dyDescent="0.25">
      <c r="A35" s="5" t="s">
        <v>460</v>
      </c>
      <c r="B35" s="5" t="s">
        <v>511</v>
      </c>
      <c r="C35" s="5" t="s">
        <v>512</v>
      </c>
      <c r="D35" s="5" t="s">
        <v>483</v>
      </c>
      <c r="E35" s="6">
        <v>14717</v>
      </c>
      <c r="F35" s="7">
        <v>2231980.2200000002</v>
      </c>
      <c r="G35" s="8">
        <f t="shared" si="0"/>
        <v>1.4310009347872116E-3</v>
      </c>
    </row>
    <row r="36" spans="1:7" ht="30" x14ac:dyDescent="0.25">
      <c r="A36" s="5" t="s">
        <v>402</v>
      </c>
      <c r="B36" s="5" t="s">
        <v>258</v>
      </c>
      <c r="C36" s="5" t="s">
        <v>259</v>
      </c>
      <c r="D36" s="5" t="s">
        <v>110</v>
      </c>
      <c r="E36" s="6">
        <v>1800</v>
      </c>
      <c r="F36" s="7">
        <v>1806624</v>
      </c>
      <c r="G36" s="8">
        <f t="shared" si="0"/>
        <v>1.1582901181843856E-3</v>
      </c>
    </row>
    <row r="37" spans="1:7" x14ac:dyDescent="0.25">
      <c r="A37" s="5" t="s">
        <v>28</v>
      </c>
      <c r="B37" s="5" t="s">
        <v>168</v>
      </c>
      <c r="C37" s="5" t="s">
        <v>169</v>
      </c>
      <c r="D37" s="5" t="s">
        <v>121</v>
      </c>
      <c r="E37" s="6">
        <v>11010</v>
      </c>
      <c r="F37" s="7">
        <v>10948894.5</v>
      </c>
      <c r="G37" s="8">
        <f t="shared" ref="G37:G68" si="1">F37/$F$230</f>
        <v>7.0197209294204938E-3</v>
      </c>
    </row>
    <row r="38" spans="1:7" x14ac:dyDescent="0.25">
      <c r="A38" s="5" t="s">
        <v>392</v>
      </c>
      <c r="B38" s="5" t="s">
        <v>250</v>
      </c>
      <c r="C38" s="5" t="s">
        <v>251</v>
      </c>
      <c r="D38" s="5" t="s">
        <v>89</v>
      </c>
      <c r="E38" s="6">
        <v>960</v>
      </c>
      <c r="F38" s="7">
        <v>1001942.4</v>
      </c>
      <c r="G38" s="8">
        <f t="shared" si="1"/>
        <v>6.4238047369565942E-4</v>
      </c>
    </row>
    <row r="39" spans="1:7" x14ac:dyDescent="0.25">
      <c r="A39" s="5" t="s">
        <v>29</v>
      </c>
      <c r="B39" s="5" t="s">
        <v>168</v>
      </c>
      <c r="C39" s="5" t="s">
        <v>169</v>
      </c>
      <c r="D39" s="5" t="s">
        <v>122</v>
      </c>
      <c r="E39" s="6">
        <v>13000</v>
      </c>
      <c r="F39" s="7">
        <v>11955840</v>
      </c>
      <c r="G39" s="8">
        <f t="shared" si="1"/>
        <v>7.6653090662991332E-3</v>
      </c>
    </row>
    <row r="40" spans="1:7" x14ac:dyDescent="0.25">
      <c r="A40" s="5" t="s">
        <v>385</v>
      </c>
      <c r="B40" s="5" t="s">
        <v>242</v>
      </c>
      <c r="C40" s="5" t="s">
        <v>243</v>
      </c>
      <c r="D40" s="5" t="s">
        <v>66</v>
      </c>
      <c r="E40" s="6">
        <v>6381</v>
      </c>
      <c r="F40" s="7">
        <v>6554499.3899999997</v>
      </c>
      <c r="G40" s="8">
        <f t="shared" si="1"/>
        <v>4.2023198369348482E-3</v>
      </c>
    </row>
    <row r="41" spans="1:7" ht="30" x14ac:dyDescent="0.25">
      <c r="A41" s="5" t="s">
        <v>376</v>
      </c>
      <c r="B41" s="5" t="s">
        <v>240</v>
      </c>
      <c r="C41" s="5" t="s">
        <v>241</v>
      </c>
      <c r="D41" s="5" t="s">
        <v>73</v>
      </c>
      <c r="E41" s="6">
        <v>21849</v>
      </c>
      <c r="F41" s="7">
        <v>21750897.989999998</v>
      </c>
      <c r="G41" s="8">
        <f t="shared" si="1"/>
        <v>1.3945264871635501E-2</v>
      </c>
    </row>
    <row r="42" spans="1:7" ht="30" x14ac:dyDescent="0.25">
      <c r="A42" s="5" t="s">
        <v>404</v>
      </c>
      <c r="B42" s="5" t="s">
        <v>258</v>
      </c>
      <c r="C42" s="5" t="s">
        <v>259</v>
      </c>
      <c r="D42" s="5" t="s">
        <v>111</v>
      </c>
      <c r="E42" s="6">
        <v>7098</v>
      </c>
      <c r="F42" s="7">
        <v>7130011.9800000004</v>
      </c>
      <c r="G42" s="8">
        <f t="shared" si="1"/>
        <v>4.5713011777604451E-3</v>
      </c>
    </row>
    <row r="43" spans="1:7" ht="16.5" customHeight="1" x14ac:dyDescent="0.25">
      <c r="A43" s="5" t="s">
        <v>458</v>
      </c>
      <c r="B43" s="5" t="s">
        <v>507</v>
      </c>
      <c r="C43" s="5" t="s">
        <v>508</v>
      </c>
      <c r="D43" s="5" t="s">
        <v>481</v>
      </c>
      <c r="E43" s="6">
        <v>138</v>
      </c>
      <c r="F43" s="7">
        <v>90432.320000000007</v>
      </c>
      <c r="G43" s="8">
        <f t="shared" si="1"/>
        <v>5.7979337493849404E-5</v>
      </c>
    </row>
    <row r="44" spans="1:7" x14ac:dyDescent="0.25">
      <c r="A44" s="5" t="s">
        <v>361</v>
      </c>
      <c r="B44" s="5" t="s">
        <v>222</v>
      </c>
      <c r="C44" s="5" t="s">
        <v>223</v>
      </c>
      <c r="D44" s="5" t="s">
        <v>81</v>
      </c>
      <c r="E44" s="6">
        <v>5500</v>
      </c>
      <c r="F44" s="7">
        <v>5528490</v>
      </c>
      <c r="G44" s="8">
        <f t="shared" si="1"/>
        <v>3.5445091704091134E-3</v>
      </c>
    </row>
    <row r="45" spans="1:7" ht="30" x14ac:dyDescent="0.25">
      <c r="A45" s="5" t="s">
        <v>345</v>
      </c>
      <c r="B45" s="5" t="s">
        <v>204</v>
      </c>
      <c r="C45" s="5" t="s">
        <v>205</v>
      </c>
      <c r="D45" s="5" t="s">
        <v>99</v>
      </c>
      <c r="E45" s="6">
        <v>4737</v>
      </c>
      <c r="F45" s="7">
        <v>4743537.0599999996</v>
      </c>
      <c r="G45" s="8">
        <f t="shared" si="1"/>
        <v>3.0412482629697231E-3</v>
      </c>
    </row>
    <row r="46" spans="1:7" x14ac:dyDescent="0.25">
      <c r="A46" s="5" t="s">
        <v>389</v>
      </c>
      <c r="B46" s="5" t="s">
        <v>244</v>
      </c>
      <c r="C46" s="5" t="s">
        <v>245</v>
      </c>
      <c r="D46" s="5" t="s">
        <v>71</v>
      </c>
      <c r="E46" s="6">
        <v>19000</v>
      </c>
      <c r="F46" s="7">
        <v>13335720</v>
      </c>
      <c r="G46" s="8">
        <f t="shared" si="1"/>
        <v>8.5499986133660763E-3</v>
      </c>
    </row>
    <row r="47" spans="1:7" x14ac:dyDescent="0.25">
      <c r="A47" s="5" t="s">
        <v>397</v>
      </c>
      <c r="B47" s="5" t="s">
        <v>254</v>
      </c>
      <c r="C47" s="5" t="s">
        <v>255</v>
      </c>
      <c r="D47" s="5" t="s">
        <v>85</v>
      </c>
      <c r="E47" s="6">
        <v>4973</v>
      </c>
      <c r="F47" s="7">
        <v>5044064.17</v>
      </c>
      <c r="G47" s="8">
        <f t="shared" si="1"/>
        <v>3.2339267515536854E-3</v>
      </c>
    </row>
    <row r="48" spans="1:7" x14ac:dyDescent="0.25">
      <c r="A48" s="5" t="s">
        <v>655</v>
      </c>
      <c r="B48" s="5" t="s">
        <v>278</v>
      </c>
      <c r="C48" s="5" t="s">
        <v>279</v>
      </c>
      <c r="D48" s="5" t="s">
        <v>652</v>
      </c>
      <c r="E48" s="6">
        <v>4000</v>
      </c>
      <c r="F48" s="7">
        <v>3910360</v>
      </c>
      <c r="G48" s="8">
        <f t="shared" si="1"/>
        <v>2.50706917794931E-3</v>
      </c>
    </row>
    <row r="49" spans="1:7" x14ac:dyDescent="0.25">
      <c r="A49" s="5" t="s">
        <v>471</v>
      </c>
      <c r="B49" s="5" t="s">
        <v>250</v>
      </c>
      <c r="C49" s="5" t="s">
        <v>251</v>
      </c>
      <c r="D49" s="5" t="s">
        <v>494</v>
      </c>
      <c r="E49" s="6">
        <v>30000</v>
      </c>
      <c r="F49" s="7">
        <v>30136800</v>
      </c>
      <c r="G49" s="8">
        <f t="shared" si="1"/>
        <v>1.9321761270579375E-2</v>
      </c>
    </row>
    <row r="50" spans="1:7" x14ac:dyDescent="0.25">
      <c r="A50" s="5" t="s">
        <v>45</v>
      </c>
      <c r="B50" s="5" t="s">
        <v>170</v>
      </c>
      <c r="C50" s="9" t="s">
        <v>171</v>
      </c>
      <c r="D50" s="5" t="s">
        <v>86</v>
      </c>
      <c r="E50" s="6">
        <v>30000</v>
      </c>
      <c r="F50" s="7">
        <v>7432500</v>
      </c>
      <c r="G50" s="8">
        <f t="shared" si="1"/>
        <v>4.7652368746376921E-3</v>
      </c>
    </row>
    <row r="51" spans="1:7" x14ac:dyDescent="0.25">
      <c r="A51" s="5" t="s">
        <v>461</v>
      </c>
      <c r="B51" s="5" t="s">
        <v>513</v>
      </c>
      <c r="C51" s="5" t="s">
        <v>514</v>
      </c>
      <c r="D51" s="5" t="s">
        <v>484</v>
      </c>
      <c r="E51" s="6">
        <v>14650</v>
      </c>
      <c r="F51" s="7">
        <v>14492805.5</v>
      </c>
      <c r="G51" s="8">
        <f t="shared" si="1"/>
        <v>9.2918467790853634E-3</v>
      </c>
    </row>
    <row r="52" spans="1:7" ht="30" x14ac:dyDescent="0.25">
      <c r="A52" s="5" t="s">
        <v>381</v>
      </c>
      <c r="B52" s="5" t="s">
        <v>240</v>
      </c>
      <c r="C52" s="5" t="s">
        <v>241</v>
      </c>
      <c r="D52" s="5" t="s">
        <v>74</v>
      </c>
      <c r="E52" s="6">
        <v>6200</v>
      </c>
      <c r="F52" s="7">
        <v>6196652</v>
      </c>
      <c r="G52" s="8">
        <f t="shared" si="1"/>
        <v>3.9728913030201689E-3</v>
      </c>
    </row>
    <row r="53" spans="1:7" ht="30" x14ac:dyDescent="0.25">
      <c r="A53" s="5" t="s">
        <v>405</v>
      </c>
      <c r="B53" s="5" t="s">
        <v>258</v>
      </c>
      <c r="C53" s="5" t="s">
        <v>259</v>
      </c>
      <c r="D53" s="5" t="s">
        <v>112</v>
      </c>
      <c r="E53" s="6">
        <v>5410</v>
      </c>
      <c r="F53" s="7">
        <v>5475136.4000000004</v>
      </c>
      <c r="G53" s="8">
        <f t="shared" si="1"/>
        <v>3.5103023029870255E-3</v>
      </c>
    </row>
    <row r="54" spans="1:7" x14ac:dyDescent="0.25">
      <c r="A54" s="5" t="s">
        <v>465</v>
      </c>
      <c r="B54" s="5" t="s">
        <v>212</v>
      </c>
      <c r="C54" s="5" t="s">
        <v>213</v>
      </c>
      <c r="D54" s="5" t="s">
        <v>488</v>
      </c>
      <c r="E54" s="6">
        <v>20000</v>
      </c>
      <c r="F54" s="7">
        <v>19252091.800000001</v>
      </c>
      <c r="G54" s="8">
        <f t="shared" si="1"/>
        <v>1.2343192433134201E-2</v>
      </c>
    </row>
    <row r="55" spans="1:7" x14ac:dyDescent="0.25">
      <c r="A55" s="5" t="s">
        <v>467</v>
      </c>
      <c r="B55" s="5" t="s">
        <v>212</v>
      </c>
      <c r="C55" s="5" t="s">
        <v>213</v>
      </c>
      <c r="D55" s="5" t="s">
        <v>490</v>
      </c>
      <c r="E55" s="6">
        <v>5500</v>
      </c>
      <c r="F55" s="7">
        <v>5241170</v>
      </c>
      <c r="G55" s="8">
        <f t="shared" si="1"/>
        <v>3.3602982240490864E-3</v>
      </c>
    </row>
    <row r="56" spans="1:7" ht="30" x14ac:dyDescent="0.25">
      <c r="A56" s="5" t="s">
        <v>406</v>
      </c>
      <c r="B56" s="5" t="s">
        <v>258</v>
      </c>
      <c r="C56" s="5" t="s">
        <v>259</v>
      </c>
      <c r="D56" s="5" t="s">
        <v>113</v>
      </c>
      <c r="E56" s="6">
        <v>12170</v>
      </c>
      <c r="F56" s="7">
        <v>11954591</v>
      </c>
      <c r="G56" s="8">
        <f t="shared" si="1"/>
        <v>7.6645082885182488E-3</v>
      </c>
    </row>
    <row r="57" spans="1:7" x14ac:dyDescent="0.25">
      <c r="A57" s="5" t="s">
        <v>388</v>
      </c>
      <c r="B57" s="5" t="s">
        <v>242</v>
      </c>
      <c r="C57" s="5" t="s">
        <v>243</v>
      </c>
      <c r="D57" s="5" t="s">
        <v>68</v>
      </c>
      <c r="E57" s="6">
        <v>30048</v>
      </c>
      <c r="F57" s="7">
        <v>29468374.079999998</v>
      </c>
      <c r="G57" s="8">
        <f t="shared" si="1"/>
        <v>1.8893209929584067E-2</v>
      </c>
    </row>
    <row r="58" spans="1:7" x14ac:dyDescent="0.25">
      <c r="A58" s="5" t="s">
        <v>415</v>
      </c>
      <c r="B58" s="5" t="s">
        <v>264</v>
      </c>
      <c r="C58" s="5" t="s">
        <v>265</v>
      </c>
      <c r="D58" s="5" t="s">
        <v>135</v>
      </c>
      <c r="E58" s="6">
        <v>23998</v>
      </c>
      <c r="F58" s="7">
        <v>23352693.780000001</v>
      </c>
      <c r="G58" s="8">
        <f t="shared" si="1"/>
        <v>1.4972232428197549E-2</v>
      </c>
    </row>
    <row r="59" spans="1:7" x14ac:dyDescent="0.25">
      <c r="A59" s="5" t="s">
        <v>43</v>
      </c>
      <c r="B59" s="5" t="s">
        <v>168</v>
      </c>
      <c r="C59" s="5" t="s">
        <v>169</v>
      </c>
      <c r="D59" s="5" t="s">
        <v>93</v>
      </c>
      <c r="E59" s="6">
        <v>19949</v>
      </c>
      <c r="F59" s="7">
        <v>23104387.59</v>
      </c>
      <c r="G59" s="8">
        <f t="shared" si="1"/>
        <v>1.4813034606093439E-2</v>
      </c>
    </row>
    <row r="60" spans="1:7" x14ac:dyDescent="0.25">
      <c r="A60" s="5" t="s">
        <v>656</v>
      </c>
      <c r="B60" s="5" t="s">
        <v>294</v>
      </c>
      <c r="C60" s="5" t="s">
        <v>295</v>
      </c>
      <c r="D60" s="5" t="s">
        <v>653</v>
      </c>
      <c r="E60" s="6">
        <v>3000</v>
      </c>
      <c r="F60" s="7">
        <v>2946000</v>
      </c>
      <c r="G60" s="8">
        <f t="shared" si="1"/>
        <v>1.8887841012691076E-3</v>
      </c>
    </row>
    <row r="61" spans="1:7" ht="30" x14ac:dyDescent="0.25">
      <c r="A61" s="5" t="s">
        <v>347</v>
      </c>
      <c r="B61" s="5" t="s">
        <v>204</v>
      </c>
      <c r="C61" s="5" t="s">
        <v>205</v>
      </c>
      <c r="D61" s="5" t="s">
        <v>100</v>
      </c>
      <c r="E61" s="6">
        <v>630</v>
      </c>
      <c r="F61" s="7">
        <v>620737.37</v>
      </c>
      <c r="G61" s="8">
        <f t="shared" si="1"/>
        <v>3.9797653615736571E-4</v>
      </c>
    </row>
    <row r="62" spans="1:7" ht="30" x14ac:dyDescent="0.25">
      <c r="A62" s="5" t="s">
        <v>349</v>
      </c>
      <c r="B62" s="5" t="s">
        <v>204</v>
      </c>
      <c r="C62" s="5" t="s">
        <v>205</v>
      </c>
      <c r="D62" s="5" t="s">
        <v>101</v>
      </c>
      <c r="E62" s="6">
        <v>2000</v>
      </c>
      <c r="F62" s="7">
        <v>1912478.2</v>
      </c>
      <c r="G62" s="8">
        <f t="shared" si="1"/>
        <v>1.2261569647602716E-3</v>
      </c>
    </row>
    <row r="63" spans="1:7" ht="30" x14ac:dyDescent="0.25">
      <c r="A63" s="5" t="s">
        <v>327</v>
      </c>
      <c r="B63" s="5" t="s">
        <v>184</v>
      </c>
      <c r="C63" s="5" t="s">
        <v>185</v>
      </c>
      <c r="D63" s="10" t="s">
        <v>118</v>
      </c>
      <c r="E63" s="6">
        <v>9500</v>
      </c>
      <c r="F63" s="7">
        <v>9687435</v>
      </c>
      <c r="G63" s="8">
        <f t="shared" si="1"/>
        <v>6.2109549253489124E-3</v>
      </c>
    </row>
    <row r="64" spans="1:7" ht="30" x14ac:dyDescent="0.25">
      <c r="A64" s="5" t="s">
        <v>427</v>
      </c>
      <c r="B64" s="5" t="s">
        <v>282</v>
      </c>
      <c r="C64" s="5" t="s">
        <v>283</v>
      </c>
      <c r="D64" s="5" t="s">
        <v>153</v>
      </c>
      <c r="E64" s="6">
        <v>5735</v>
      </c>
      <c r="F64" s="7">
        <v>5692675.7000000002</v>
      </c>
      <c r="G64" s="8">
        <f t="shared" si="1"/>
        <v>3.6497743909847209E-3</v>
      </c>
    </row>
    <row r="65" spans="1:7" ht="30" x14ac:dyDescent="0.25">
      <c r="A65" s="5" t="s">
        <v>350</v>
      </c>
      <c r="B65" s="5" t="s">
        <v>204</v>
      </c>
      <c r="C65" s="5" t="s">
        <v>205</v>
      </c>
      <c r="D65" s="5" t="s">
        <v>102</v>
      </c>
      <c r="E65" s="6">
        <v>500</v>
      </c>
      <c r="F65" s="7">
        <v>506970</v>
      </c>
      <c r="G65" s="8">
        <f t="shared" si="1"/>
        <v>3.2503627828255245E-4</v>
      </c>
    </row>
    <row r="66" spans="1:7" x14ac:dyDescent="0.25">
      <c r="A66" s="5" t="s">
        <v>32</v>
      </c>
      <c r="B66" s="5" t="s">
        <v>168</v>
      </c>
      <c r="C66" s="5" t="s">
        <v>169</v>
      </c>
      <c r="D66" s="5" t="s">
        <v>125</v>
      </c>
      <c r="E66" s="6">
        <v>40000</v>
      </c>
      <c r="F66" s="7">
        <v>38758400</v>
      </c>
      <c r="G66" s="8">
        <f t="shared" si="1"/>
        <v>2.4849371931645818E-2</v>
      </c>
    </row>
    <row r="67" spans="1:7" x14ac:dyDescent="0.25">
      <c r="A67" s="34" t="s">
        <v>472</v>
      </c>
      <c r="B67" s="34" t="s">
        <v>252</v>
      </c>
      <c r="C67" s="34" t="s">
        <v>253</v>
      </c>
      <c r="D67" s="34" t="s">
        <v>495</v>
      </c>
      <c r="E67" s="6">
        <v>5300</v>
      </c>
      <c r="F67" s="7">
        <v>5528585.6600000001</v>
      </c>
      <c r="G67" s="8">
        <f t="shared" si="1"/>
        <v>3.5445705013959186E-3</v>
      </c>
    </row>
    <row r="68" spans="1:7" ht="30" x14ac:dyDescent="0.25">
      <c r="A68" s="5" t="s">
        <v>382</v>
      </c>
      <c r="B68" s="5" t="s">
        <v>240</v>
      </c>
      <c r="C68" s="5" t="s">
        <v>241</v>
      </c>
      <c r="D68" s="5" t="s">
        <v>75</v>
      </c>
      <c r="E68" s="6">
        <v>10500</v>
      </c>
      <c r="F68" s="7">
        <v>10707270</v>
      </c>
      <c r="G68" s="8">
        <f t="shared" si="1"/>
        <v>6.8648069735219542E-3</v>
      </c>
    </row>
    <row r="69" spans="1:7" x14ac:dyDescent="0.25">
      <c r="A69" s="5" t="s">
        <v>390</v>
      </c>
      <c r="B69" s="5" t="s">
        <v>246</v>
      </c>
      <c r="C69" s="5" t="s">
        <v>247</v>
      </c>
      <c r="D69" s="5" t="s">
        <v>80</v>
      </c>
      <c r="E69" s="6">
        <v>7000</v>
      </c>
      <c r="F69" s="7">
        <v>3652250</v>
      </c>
      <c r="G69" s="8">
        <f t="shared" ref="G69:G100" si="2">F69/$F$230</f>
        <v>2.3415857888187705E-3</v>
      </c>
    </row>
    <row r="70" spans="1:7" ht="30" x14ac:dyDescent="0.25">
      <c r="A70" s="5" t="s">
        <v>369</v>
      </c>
      <c r="B70" s="5" t="s">
        <v>234</v>
      </c>
      <c r="C70" s="5" t="s">
        <v>235</v>
      </c>
      <c r="D70" s="5" t="s">
        <v>152</v>
      </c>
      <c r="E70" s="6">
        <v>19650</v>
      </c>
      <c r="F70" s="7">
        <v>20447004</v>
      </c>
      <c r="G70" s="8">
        <f t="shared" si="2"/>
        <v>1.3109292625181889E-2</v>
      </c>
    </row>
    <row r="71" spans="1:7" x14ac:dyDescent="0.25">
      <c r="A71" s="5" t="s">
        <v>325</v>
      </c>
      <c r="B71" s="5" t="s">
        <v>180</v>
      </c>
      <c r="C71" s="5" t="s">
        <v>181</v>
      </c>
      <c r="D71" s="5" t="s">
        <v>105</v>
      </c>
      <c r="E71" s="6">
        <v>47799</v>
      </c>
      <c r="F71" s="7">
        <v>49775966.640000001</v>
      </c>
      <c r="G71" s="8">
        <f t="shared" si="2"/>
        <v>3.1913120982665813E-2</v>
      </c>
    </row>
    <row r="72" spans="1:7" x14ac:dyDescent="0.25">
      <c r="A72" s="5" t="s">
        <v>725</v>
      </c>
      <c r="B72" s="5" t="s">
        <v>190</v>
      </c>
      <c r="C72" s="5" t="s">
        <v>191</v>
      </c>
      <c r="D72" s="5" t="s">
        <v>726</v>
      </c>
      <c r="E72" s="6">
        <v>3500</v>
      </c>
      <c r="F72" s="7">
        <v>3632790</v>
      </c>
      <c r="G72" s="8">
        <f t="shared" si="2"/>
        <v>2.3291092991342163E-3</v>
      </c>
    </row>
    <row r="73" spans="1:7" x14ac:dyDescent="0.25">
      <c r="A73" s="5" t="s">
        <v>365</v>
      </c>
      <c r="B73" s="5" t="s">
        <v>230</v>
      </c>
      <c r="C73" s="5" t="s">
        <v>231</v>
      </c>
      <c r="D73" s="5" t="s">
        <v>97</v>
      </c>
      <c r="E73" s="6">
        <v>15000</v>
      </c>
      <c r="F73" s="7">
        <v>15617850</v>
      </c>
      <c r="G73" s="8">
        <f t="shared" si="2"/>
        <v>1.0013152334014166E-2</v>
      </c>
    </row>
    <row r="74" spans="1:7" x14ac:dyDescent="0.25">
      <c r="A74" s="5" t="s">
        <v>33</v>
      </c>
      <c r="B74" s="5" t="s">
        <v>168</v>
      </c>
      <c r="C74" s="5" t="s">
        <v>169</v>
      </c>
      <c r="D74" s="5" t="s">
        <v>126</v>
      </c>
      <c r="E74" s="6">
        <v>74300</v>
      </c>
      <c r="F74" s="7">
        <v>71270789</v>
      </c>
      <c r="G74" s="8">
        <f t="shared" si="2"/>
        <v>4.5694206771250911E-2</v>
      </c>
    </row>
    <row r="75" spans="1:7" x14ac:dyDescent="0.25">
      <c r="A75" s="5" t="s">
        <v>333</v>
      </c>
      <c r="B75" s="5" t="s">
        <v>188</v>
      </c>
      <c r="C75" s="5" t="s">
        <v>189</v>
      </c>
      <c r="D75" s="5" t="s">
        <v>147</v>
      </c>
      <c r="E75" s="6">
        <v>23000</v>
      </c>
      <c r="F75" s="7">
        <v>23649060</v>
      </c>
      <c r="G75" s="8">
        <f t="shared" si="2"/>
        <v>1.5162243224018736E-2</v>
      </c>
    </row>
    <row r="76" spans="1:7" ht="30" x14ac:dyDescent="0.25">
      <c r="A76" s="5" t="s">
        <v>477</v>
      </c>
      <c r="B76" s="5" t="s">
        <v>590</v>
      </c>
      <c r="C76" s="5" t="s">
        <v>291</v>
      </c>
      <c r="D76" s="5" t="s">
        <v>501</v>
      </c>
      <c r="E76" s="6">
        <v>6750</v>
      </c>
      <c r="F76" s="7">
        <v>6913957.5</v>
      </c>
      <c r="G76" s="8">
        <f t="shared" si="2"/>
        <v>4.4327810600306534E-3</v>
      </c>
    </row>
    <row r="77" spans="1:7" ht="30" x14ac:dyDescent="0.25">
      <c r="A77" s="5" t="s">
        <v>708</v>
      </c>
      <c r="B77" s="5" t="s">
        <v>176</v>
      </c>
      <c r="C77" s="5" t="s">
        <v>177</v>
      </c>
      <c r="D77" s="5" t="s">
        <v>704</v>
      </c>
      <c r="E77" s="6">
        <v>8412</v>
      </c>
      <c r="F77" s="7">
        <v>8614729.1999999993</v>
      </c>
      <c r="G77" s="8">
        <f t="shared" si="2"/>
        <v>5.5232055497959048E-3</v>
      </c>
    </row>
    <row r="78" spans="1:7" x14ac:dyDescent="0.25">
      <c r="A78" s="5" t="s">
        <v>34</v>
      </c>
      <c r="B78" s="5" t="s">
        <v>168</v>
      </c>
      <c r="C78" s="5" t="s">
        <v>169</v>
      </c>
      <c r="D78" s="5" t="s">
        <v>127</v>
      </c>
      <c r="E78" s="6">
        <v>10000</v>
      </c>
      <c r="F78" s="7">
        <v>9292900</v>
      </c>
      <c r="G78" s="8">
        <f t="shared" si="2"/>
        <v>5.9580046757242667E-3</v>
      </c>
    </row>
    <row r="79" spans="1:7" x14ac:dyDescent="0.25">
      <c r="A79" s="5" t="s">
        <v>734</v>
      </c>
      <c r="B79" s="5" t="s">
        <v>312</v>
      </c>
      <c r="C79" s="11">
        <v>1027700167110</v>
      </c>
      <c r="D79" s="5" t="s">
        <v>733</v>
      </c>
      <c r="E79" s="6">
        <v>6500</v>
      </c>
      <c r="F79" s="7">
        <v>6636110</v>
      </c>
      <c r="G79" s="8">
        <f t="shared" si="2"/>
        <v>4.2546432662162043E-3</v>
      </c>
    </row>
    <row r="80" spans="1:7" ht="30" x14ac:dyDescent="0.25">
      <c r="A80" s="5" t="s">
        <v>417</v>
      </c>
      <c r="B80" s="5" t="s">
        <v>266</v>
      </c>
      <c r="C80" s="34" t="s">
        <v>267</v>
      </c>
      <c r="D80" s="5" t="s">
        <v>137</v>
      </c>
      <c r="E80" s="6">
        <v>11500</v>
      </c>
      <c r="F80" s="7">
        <v>11698490</v>
      </c>
      <c r="G80" s="8">
        <f t="shared" si="2"/>
        <v>7.5003129398695323E-3</v>
      </c>
    </row>
    <row r="81" spans="1:7" x14ac:dyDescent="0.25">
      <c r="A81" s="5" t="s">
        <v>422</v>
      </c>
      <c r="B81" s="5" t="s">
        <v>272</v>
      </c>
      <c r="C81" s="5" t="s">
        <v>273</v>
      </c>
      <c r="D81" s="5" t="s">
        <v>144</v>
      </c>
      <c r="E81" s="6">
        <v>4545</v>
      </c>
      <c r="F81" s="7">
        <v>4539636.9000000004</v>
      </c>
      <c r="G81" s="8">
        <f t="shared" si="2"/>
        <v>2.9105207068073923E-3</v>
      </c>
    </row>
    <row r="82" spans="1:7" x14ac:dyDescent="0.25">
      <c r="A82" s="5" t="s">
        <v>35</v>
      </c>
      <c r="B82" s="5" t="s">
        <v>168</v>
      </c>
      <c r="C82" s="5" t="s">
        <v>169</v>
      </c>
      <c r="D82" s="5" t="s">
        <v>128</v>
      </c>
      <c r="E82" s="6">
        <v>14500</v>
      </c>
      <c r="F82" s="7">
        <v>13654505</v>
      </c>
      <c r="G82" s="8">
        <f t="shared" si="2"/>
        <v>8.754382876680086E-3</v>
      </c>
    </row>
    <row r="83" spans="1:7" ht="30" x14ac:dyDescent="0.25">
      <c r="A83" s="5" t="s">
        <v>383</v>
      </c>
      <c r="B83" s="5" t="s">
        <v>240</v>
      </c>
      <c r="C83" s="5" t="s">
        <v>241</v>
      </c>
      <c r="D83" s="5" t="s">
        <v>76</v>
      </c>
      <c r="E83" s="6">
        <v>1973</v>
      </c>
      <c r="F83" s="7">
        <v>1964417.45</v>
      </c>
      <c r="G83" s="8">
        <f t="shared" si="2"/>
        <v>1.2594570427072647E-3</v>
      </c>
    </row>
    <row r="84" spans="1:7" x14ac:dyDescent="0.25">
      <c r="A84" s="5" t="s">
        <v>394</v>
      </c>
      <c r="B84" s="5" t="s">
        <v>250</v>
      </c>
      <c r="C84" s="5" t="s">
        <v>251</v>
      </c>
      <c r="D84" s="5" t="s">
        <v>90</v>
      </c>
      <c r="E84" s="6">
        <v>2000</v>
      </c>
      <c r="F84" s="7">
        <v>1919860</v>
      </c>
      <c r="G84" s="8">
        <f t="shared" si="2"/>
        <v>1.2308896960836757E-3</v>
      </c>
    </row>
    <row r="85" spans="1:7" x14ac:dyDescent="0.25">
      <c r="A85" s="5" t="s">
        <v>443</v>
      </c>
      <c r="B85" s="5" t="s">
        <v>294</v>
      </c>
      <c r="C85" s="5" t="s">
        <v>295</v>
      </c>
      <c r="D85" s="5" t="s">
        <v>141</v>
      </c>
      <c r="E85" s="6">
        <v>1000</v>
      </c>
      <c r="F85" s="7">
        <v>996830</v>
      </c>
      <c r="G85" s="8">
        <f t="shared" si="2"/>
        <v>6.3910273444266273E-4</v>
      </c>
    </row>
    <row r="86" spans="1:7" ht="30" x14ac:dyDescent="0.25">
      <c r="A86" s="5" t="s">
        <v>478</v>
      </c>
      <c r="B86" s="5" t="s">
        <v>521</v>
      </c>
      <c r="C86" s="5" t="s">
        <v>522</v>
      </c>
      <c r="D86" s="5" t="s">
        <v>502</v>
      </c>
      <c r="E86" s="6">
        <v>3500</v>
      </c>
      <c r="F86" s="7">
        <v>3454535</v>
      </c>
      <c r="G86" s="8">
        <f t="shared" si="2"/>
        <v>2.2148237560345135E-3</v>
      </c>
    </row>
    <row r="87" spans="1:7" ht="30" x14ac:dyDescent="0.25">
      <c r="A87" s="5" t="s">
        <v>643</v>
      </c>
      <c r="B87" s="5" t="s">
        <v>176</v>
      </c>
      <c r="C87" s="5" t="s">
        <v>177</v>
      </c>
      <c r="D87" s="5" t="s">
        <v>639</v>
      </c>
      <c r="E87" s="6">
        <v>4400</v>
      </c>
      <c r="F87" s="7">
        <v>4310680</v>
      </c>
      <c r="G87" s="8">
        <f t="shared" si="2"/>
        <v>2.7637283943172833E-3</v>
      </c>
    </row>
    <row r="88" spans="1:7" ht="30" x14ac:dyDescent="0.25">
      <c r="A88" s="5" t="s">
        <v>438</v>
      </c>
      <c r="B88" s="5" t="s">
        <v>590</v>
      </c>
      <c r="C88" s="5" t="s">
        <v>291</v>
      </c>
      <c r="D88" s="5" t="s">
        <v>51</v>
      </c>
      <c r="E88" s="6">
        <v>20548</v>
      </c>
      <c r="F88" s="7">
        <v>20194574.399999999</v>
      </c>
      <c r="G88" s="8">
        <f t="shared" si="2"/>
        <v>1.2947451140059784E-2</v>
      </c>
    </row>
    <row r="89" spans="1:7" x14ac:dyDescent="0.25">
      <c r="A89" s="5" t="s">
        <v>778</v>
      </c>
      <c r="B89" s="5" t="s">
        <v>168</v>
      </c>
      <c r="C89" s="5" t="s">
        <v>169</v>
      </c>
      <c r="D89" s="5" t="s">
        <v>777</v>
      </c>
      <c r="E89" s="6">
        <v>8</v>
      </c>
      <c r="F89" s="7">
        <v>7998.72</v>
      </c>
      <c r="G89" s="8">
        <f t="shared" si="2"/>
        <v>5.1282604095394553E-6</v>
      </c>
    </row>
    <row r="90" spans="1:7" ht="30" x14ac:dyDescent="0.25">
      <c r="A90" s="5" t="s">
        <v>418</v>
      </c>
      <c r="B90" s="5" t="s">
        <v>266</v>
      </c>
      <c r="C90" s="5" t="s">
        <v>267</v>
      </c>
      <c r="D90" s="5" t="s">
        <v>138</v>
      </c>
      <c r="E90" s="6">
        <v>23500</v>
      </c>
      <c r="F90" s="7">
        <v>23769075</v>
      </c>
      <c r="G90" s="8">
        <f t="shared" si="2"/>
        <v>1.5239189056983371E-2</v>
      </c>
    </row>
    <row r="91" spans="1:7" x14ac:dyDescent="0.25">
      <c r="A91" s="5" t="s">
        <v>442</v>
      </c>
      <c r="B91" s="5" t="s">
        <v>292</v>
      </c>
      <c r="C91" s="5" t="s">
        <v>293</v>
      </c>
      <c r="D91" s="5" t="s">
        <v>108</v>
      </c>
      <c r="E91" s="6">
        <v>15000</v>
      </c>
      <c r="F91" s="7">
        <v>16715707.949999999</v>
      </c>
      <c r="G91" s="8">
        <f t="shared" si="2"/>
        <v>1.0717027636597971E-2</v>
      </c>
    </row>
    <row r="92" spans="1:7" x14ac:dyDescent="0.25">
      <c r="A92" s="5" t="s">
        <v>758</v>
      </c>
      <c r="B92" s="5" t="s">
        <v>220</v>
      </c>
      <c r="C92" s="5" t="s">
        <v>221</v>
      </c>
      <c r="D92" s="5" t="s">
        <v>757</v>
      </c>
      <c r="E92" s="6">
        <v>2000</v>
      </c>
      <c r="F92" s="7">
        <v>2052520</v>
      </c>
      <c r="G92" s="8">
        <f t="shared" si="2"/>
        <v>1.3159426828027389E-3</v>
      </c>
    </row>
    <row r="93" spans="1:7" x14ac:dyDescent="0.25">
      <c r="A93" s="5" t="s">
        <v>469</v>
      </c>
      <c r="B93" s="5" t="s">
        <v>232</v>
      </c>
      <c r="C93" s="5" t="s">
        <v>233</v>
      </c>
      <c r="D93" s="5" t="s">
        <v>492</v>
      </c>
      <c r="E93" s="6">
        <v>39</v>
      </c>
      <c r="F93" s="7">
        <v>38789.79</v>
      </c>
      <c r="G93" s="8">
        <f t="shared" si="2"/>
        <v>2.4869497163464838E-5</v>
      </c>
    </row>
    <row r="94" spans="1:7" x14ac:dyDescent="0.25">
      <c r="A94" s="5" t="s">
        <v>334</v>
      </c>
      <c r="B94" s="5" t="s">
        <v>190</v>
      </c>
      <c r="C94" s="5" t="s">
        <v>191</v>
      </c>
      <c r="D94" s="5" t="s">
        <v>148</v>
      </c>
      <c r="E94" s="6">
        <v>3550</v>
      </c>
      <c r="F94" s="7">
        <v>3542651.5</v>
      </c>
      <c r="G94" s="8">
        <f t="shared" si="2"/>
        <v>2.27131833996509E-3</v>
      </c>
    </row>
    <row r="95" spans="1:7" ht="30" x14ac:dyDescent="0.25">
      <c r="A95" s="5" t="s">
        <v>384</v>
      </c>
      <c r="B95" s="5" t="s">
        <v>240</v>
      </c>
      <c r="C95" s="5" t="s">
        <v>241</v>
      </c>
      <c r="D95" s="5" t="s">
        <v>624</v>
      </c>
      <c r="E95" s="6">
        <v>3000</v>
      </c>
      <c r="F95" s="7">
        <v>2242230</v>
      </c>
      <c r="G95" s="8">
        <f t="shared" si="2"/>
        <v>1.4375724288488224E-3</v>
      </c>
    </row>
    <row r="96" spans="1:7" x14ac:dyDescent="0.25">
      <c r="A96" s="5" t="s">
        <v>762</v>
      </c>
      <c r="B96" s="5" t="s">
        <v>250</v>
      </c>
      <c r="C96" s="5" t="s">
        <v>251</v>
      </c>
      <c r="D96" s="5" t="s">
        <v>761</v>
      </c>
      <c r="E96" s="6">
        <v>2500</v>
      </c>
      <c r="F96" s="7">
        <v>2438875</v>
      </c>
      <c r="G96" s="8">
        <f t="shared" si="2"/>
        <v>1.5636484470409691E-3</v>
      </c>
    </row>
    <row r="97" spans="1:7" x14ac:dyDescent="0.25">
      <c r="A97" s="5" t="s">
        <v>396</v>
      </c>
      <c r="B97" s="5" t="s">
        <v>252</v>
      </c>
      <c r="C97" s="5" t="s">
        <v>253</v>
      </c>
      <c r="D97" s="5" t="s">
        <v>84</v>
      </c>
      <c r="E97" s="6">
        <v>5494</v>
      </c>
      <c r="F97" s="7">
        <v>5557785.3399999999</v>
      </c>
      <c r="G97" s="8">
        <f t="shared" si="2"/>
        <v>3.5632914421108355E-3</v>
      </c>
    </row>
    <row r="98" spans="1:7" x14ac:dyDescent="0.25">
      <c r="A98" s="5" t="s">
        <v>730</v>
      </c>
      <c r="B98" s="5" t="s">
        <v>220</v>
      </c>
      <c r="C98" s="5" t="s">
        <v>221</v>
      </c>
      <c r="D98" s="5" t="s">
        <v>729</v>
      </c>
      <c r="E98" s="6">
        <v>12500</v>
      </c>
      <c r="F98" s="7">
        <v>12589000</v>
      </c>
      <c r="G98" s="8">
        <f t="shared" si="2"/>
        <v>8.0712501869914435E-3</v>
      </c>
    </row>
    <row r="99" spans="1:7" x14ac:dyDescent="0.25">
      <c r="A99" s="5" t="s">
        <v>386</v>
      </c>
      <c r="B99" s="5" t="s">
        <v>242</v>
      </c>
      <c r="C99" s="5" t="s">
        <v>243</v>
      </c>
      <c r="D99" s="5" t="s">
        <v>69</v>
      </c>
      <c r="E99" s="6">
        <v>2813</v>
      </c>
      <c r="F99" s="7">
        <v>2677075.84</v>
      </c>
      <c r="G99" s="8">
        <f t="shared" si="2"/>
        <v>1.7163673742306995E-3</v>
      </c>
    </row>
    <row r="100" spans="1:7" ht="30" x14ac:dyDescent="0.25">
      <c r="A100" s="5" t="s">
        <v>331</v>
      </c>
      <c r="B100" s="5" t="s">
        <v>184</v>
      </c>
      <c r="C100" s="5" t="s">
        <v>185</v>
      </c>
      <c r="D100" s="5" t="s">
        <v>119</v>
      </c>
      <c r="E100" s="6">
        <v>5000</v>
      </c>
      <c r="F100" s="7">
        <v>4806200</v>
      </c>
      <c r="G100" s="8">
        <f t="shared" si="2"/>
        <v>3.0814236753291188E-3</v>
      </c>
    </row>
    <row r="101" spans="1:7" x14ac:dyDescent="0.25">
      <c r="A101" s="5" t="s">
        <v>690</v>
      </c>
      <c r="B101" s="5" t="s">
        <v>194</v>
      </c>
      <c r="C101" s="5" t="s">
        <v>195</v>
      </c>
      <c r="D101" s="5" t="s">
        <v>689</v>
      </c>
      <c r="E101" s="6">
        <v>1499</v>
      </c>
      <c r="F101" s="7">
        <v>1382836.72</v>
      </c>
      <c r="G101" s="8">
        <f t="shared" ref="G101:G132" si="3">F101/$F$230</f>
        <v>8.8658520413683651E-4</v>
      </c>
    </row>
    <row r="102" spans="1:7" x14ac:dyDescent="0.25">
      <c r="A102" s="5" t="s">
        <v>37</v>
      </c>
      <c r="B102" s="5" t="s">
        <v>168</v>
      </c>
      <c r="C102" s="5" t="s">
        <v>169</v>
      </c>
      <c r="D102" s="5" t="s">
        <v>130</v>
      </c>
      <c r="E102" s="6">
        <v>22100</v>
      </c>
      <c r="F102" s="7">
        <v>19290648</v>
      </c>
      <c r="G102" s="8">
        <f t="shared" si="3"/>
        <v>1.2367912167541991E-2</v>
      </c>
    </row>
    <row r="103" spans="1:7" x14ac:dyDescent="0.25">
      <c r="A103" s="5" t="s">
        <v>341</v>
      </c>
      <c r="B103" s="5" t="s">
        <v>200</v>
      </c>
      <c r="C103" s="5" t="s">
        <v>201</v>
      </c>
      <c r="D103" s="5" t="s">
        <v>155</v>
      </c>
      <c r="E103" s="6">
        <v>2350</v>
      </c>
      <c r="F103" s="7">
        <v>2276727</v>
      </c>
      <c r="G103" s="8">
        <f t="shared" si="3"/>
        <v>1.4596896675254962E-3</v>
      </c>
    </row>
    <row r="104" spans="1:7" x14ac:dyDescent="0.25">
      <c r="A104" s="5" t="s">
        <v>470</v>
      </c>
      <c r="B104" s="5" t="s">
        <v>517</v>
      </c>
      <c r="C104" s="5" t="s">
        <v>518</v>
      </c>
      <c r="D104" s="5" t="s">
        <v>493</v>
      </c>
      <c r="E104" s="6">
        <v>2314</v>
      </c>
      <c r="F104" s="7">
        <v>2272880.2200000002</v>
      </c>
      <c r="G104" s="8">
        <f t="shared" si="3"/>
        <v>1.4572233617192911E-3</v>
      </c>
    </row>
    <row r="105" spans="1:7" x14ac:dyDescent="0.25">
      <c r="A105" s="5" t="s">
        <v>687</v>
      </c>
      <c r="B105" s="5" t="s">
        <v>168</v>
      </c>
      <c r="C105" s="5" t="s">
        <v>169</v>
      </c>
      <c r="D105" s="5" t="s">
        <v>684</v>
      </c>
      <c r="E105" s="6">
        <v>1900</v>
      </c>
      <c r="F105" s="7">
        <v>1889702</v>
      </c>
      <c r="G105" s="8">
        <f t="shared" si="3"/>
        <v>1.2115543427482808E-3</v>
      </c>
    </row>
    <row r="106" spans="1:7" x14ac:dyDescent="0.25">
      <c r="A106" s="5" t="s">
        <v>368</v>
      </c>
      <c r="B106" s="5" t="s">
        <v>232</v>
      </c>
      <c r="C106" s="5" t="s">
        <v>233</v>
      </c>
      <c r="D106" s="5" t="s">
        <v>146</v>
      </c>
      <c r="E106" s="6">
        <v>5000</v>
      </c>
      <c r="F106" s="7">
        <v>4550250</v>
      </c>
      <c r="G106" s="8">
        <f t="shared" si="3"/>
        <v>2.9173251380854573E-3</v>
      </c>
    </row>
    <row r="107" spans="1:7" x14ac:dyDescent="0.25">
      <c r="A107" s="5" t="s">
        <v>357</v>
      </c>
      <c r="B107" s="5" t="s">
        <v>214</v>
      </c>
      <c r="C107" s="5" t="s">
        <v>215</v>
      </c>
      <c r="D107" s="5" t="s">
        <v>70</v>
      </c>
      <c r="E107" s="6">
        <v>5000</v>
      </c>
      <c r="F107" s="7">
        <v>4845900</v>
      </c>
      <c r="G107" s="8">
        <f t="shared" si="3"/>
        <v>3.106876740101822E-3</v>
      </c>
    </row>
    <row r="108" spans="1:7" ht="30" x14ac:dyDescent="0.25">
      <c r="A108" s="5" t="s">
        <v>657</v>
      </c>
      <c r="B108" s="5" t="s">
        <v>196</v>
      </c>
      <c r="C108" s="5" t="s">
        <v>197</v>
      </c>
      <c r="D108" s="33" t="s">
        <v>654</v>
      </c>
      <c r="E108" s="6">
        <v>4600</v>
      </c>
      <c r="F108" s="7">
        <v>4325150</v>
      </c>
      <c r="G108" s="8">
        <f t="shared" si="3"/>
        <v>2.7730056196890972E-3</v>
      </c>
    </row>
    <row r="109" spans="1:7" x14ac:dyDescent="0.25">
      <c r="A109" s="5" t="s">
        <v>698</v>
      </c>
      <c r="B109" s="5" t="s">
        <v>168</v>
      </c>
      <c r="C109" s="5" t="s">
        <v>169</v>
      </c>
      <c r="D109" s="34" t="s">
        <v>699</v>
      </c>
      <c r="E109" s="6">
        <v>1000</v>
      </c>
      <c r="F109" s="7">
        <v>954590</v>
      </c>
      <c r="G109" s="8">
        <f t="shared" si="3"/>
        <v>6.1202118643261286E-4</v>
      </c>
    </row>
    <row r="110" spans="1:7" x14ac:dyDescent="0.25">
      <c r="A110" s="5" t="s">
        <v>414</v>
      </c>
      <c r="B110" s="5" t="s">
        <v>264</v>
      </c>
      <c r="C110" s="5" t="s">
        <v>265</v>
      </c>
      <c r="D110" s="5" t="s">
        <v>136</v>
      </c>
      <c r="E110" s="6">
        <v>950</v>
      </c>
      <c r="F110" s="7">
        <v>865013</v>
      </c>
      <c r="G110" s="8">
        <f t="shared" si="3"/>
        <v>5.5459022464056157E-4</v>
      </c>
    </row>
    <row r="111" spans="1:7" ht="30" x14ac:dyDescent="0.25">
      <c r="A111" s="5" t="s">
        <v>780</v>
      </c>
      <c r="B111" s="5" t="s">
        <v>781</v>
      </c>
      <c r="C111" s="11">
        <v>1057746555811</v>
      </c>
      <c r="D111" s="5" t="s">
        <v>779</v>
      </c>
      <c r="E111" s="6">
        <v>4000</v>
      </c>
      <c r="F111" s="7">
        <v>3948920</v>
      </c>
      <c r="G111" s="8">
        <f t="shared" si="3"/>
        <v>2.5317913486706057E-3</v>
      </c>
    </row>
    <row r="112" spans="1:7" x14ac:dyDescent="0.25">
      <c r="A112" s="5" t="s">
        <v>760</v>
      </c>
      <c r="B112" s="5" t="s">
        <v>220</v>
      </c>
      <c r="C112" s="34" t="s">
        <v>221</v>
      </c>
      <c r="D112" s="5" t="s">
        <v>759</v>
      </c>
      <c r="E112" s="6">
        <v>2800</v>
      </c>
      <c r="F112" s="7">
        <v>2847022.7</v>
      </c>
      <c r="G112" s="8">
        <f t="shared" si="3"/>
        <v>1.825326276888068E-3</v>
      </c>
    </row>
    <row r="113" spans="1:7" ht="30" x14ac:dyDescent="0.25">
      <c r="A113" s="5" t="s">
        <v>319</v>
      </c>
      <c r="B113" s="5" t="s">
        <v>176</v>
      </c>
      <c r="C113" s="5" t="s">
        <v>177</v>
      </c>
      <c r="D113" s="5" t="s">
        <v>623</v>
      </c>
      <c r="E113" s="6">
        <v>3200</v>
      </c>
      <c r="F113" s="7">
        <v>3100608</v>
      </c>
      <c r="G113" s="8">
        <f t="shared" si="3"/>
        <v>1.9879087218831653E-3</v>
      </c>
    </row>
    <row r="114" spans="1:7" ht="30" x14ac:dyDescent="0.25">
      <c r="A114" s="5" t="s">
        <v>423</v>
      </c>
      <c r="B114" s="5" t="s">
        <v>659</v>
      </c>
      <c r="C114" s="9" t="s">
        <v>275</v>
      </c>
      <c r="D114" s="5" t="s">
        <v>619</v>
      </c>
      <c r="E114" s="6">
        <v>17000</v>
      </c>
      <c r="F114" s="7">
        <v>17303110</v>
      </c>
      <c r="G114" s="8">
        <f t="shared" si="3"/>
        <v>1.1093631727939752E-2</v>
      </c>
    </row>
    <row r="115" spans="1:7" ht="30" x14ac:dyDescent="0.25">
      <c r="A115" s="5" t="s">
        <v>351</v>
      </c>
      <c r="B115" s="5" t="s">
        <v>204</v>
      </c>
      <c r="C115" s="34" t="s">
        <v>205</v>
      </c>
      <c r="D115" s="5" t="s">
        <v>103</v>
      </c>
      <c r="E115" s="6">
        <v>13000</v>
      </c>
      <c r="F115" s="7">
        <v>12076220</v>
      </c>
      <c r="G115" s="8">
        <f t="shared" si="3"/>
        <v>7.7424889135872445E-3</v>
      </c>
    </row>
    <row r="116" spans="1:7" x14ac:dyDescent="0.25">
      <c r="A116" s="5" t="s">
        <v>475</v>
      </c>
      <c r="B116" s="5" t="s">
        <v>519</v>
      </c>
      <c r="C116" s="5" t="s">
        <v>520</v>
      </c>
      <c r="D116" s="5" t="s">
        <v>499</v>
      </c>
      <c r="E116" s="6">
        <v>11990</v>
      </c>
      <c r="F116" s="7">
        <v>11067401.869999999</v>
      </c>
      <c r="G116" s="8">
        <f t="shared" si="3"/>
        <v>7.0957001678248434E-3</v>
      </c>
    </row>
    <row r="117" spans="1:7" x14ac:dyDescent="0.25">
      <c r="A117" s="5" t="s">
        <v>395</v>
      </c>
      <c r="B117" s="5" t="s">
        <v>252</v>
      </c>
      <c r="C117" s="5" t="s">
        <v>253</v>
      </c>
      <c r="D117" s="5" t="s">
        <v>83</v>
      </c>
      <c r="E117" s="6">
        <v>2905</v>
      </c>
      <c r="F117" s="7">
        <v>2795481.5</v>
      </c>
      <c r="G117" s="8">
        <f t="shared" si="3"/>
        <v>1.7922814027806913E-3</v>
      </c>
    </row>
    <row r="118" spans="1:7" x14ac:dyDescent="0.25">
      <c r="A118" s="5" t="s">
        <v>466</v>
      </c>
      <c r="B118" s="5" t="s">
        <v>212</v>
      </c>
      <c r="C118" s="5" t="s">
        <v>213</v>
      </c>
      <c r="D118" s="5" t="s">
        <v>489</v>
      </c>
      <c r="E118" s="6">
        <v>3000</v>
      </c>
      <c r="F118" s="7">
        <v>2692740</v>
      </c>
      <c r="G118" s="8">
        <f t="shared" si="3"/>
        <v>1.7264102175327143E-3</v>
      </c>
    </row>
    <row r="119" spans="1:7" x14ac:dyDescent="0.25">
      <c r="A119" s="5" t="s">
        <v>356</v>
      </c>
      <c r="B119" s="5" t="s">
        <v>212</v>
      </c>
      <c r="C119" s="5" t="s">
        <v>213</v>
      </c>
      <c r="D119" s="5" t="s">
        <v>64</v>
      </c>
      <c r="E119" s="6">
        <v>1000</v>
      </c>
      <c r="F119" s="7">
        <v>840420</v>
      </c>
      <c r="G119" s="8">
        <f t="shared" si="3"/>
        <v>5.3882278831927477E-4</v>
      </c>
    </row>
    <row r="120" spans="1:7" x14ac:dyDescent="0.25">
      <c r="A120" s="5" t="s">
        <v>326</v>
      </c>
      <c r="B120" s="5" t="s">
        <v>182</v>
      </c>
      <c r="C120" s="5" t="s">
        <v>183</v>
      </c>
      <c r="D120" s="5" t="s">
        <v>107</v>
      </c>
      <c r="E120" s="6">
        <v>23500</v>
      </c>
      <c r="F120" s="7">
        <v>21278780</v>
      </c>
      <c r="G120" s="8">
        <f t="shared" si="3"/>
        <v>1.3642573441413123E-2</v>
      </c>
    </row>
    <row r="121" spans="1:7" x14ac:dyDescent="0.25">
      <c r="A121" s="5" t="s">
        <v>468</v>
      </c>
      <c r="B121" s="5" t="s">
        <v>230</v>
      </c>
      <c r="C121" s="5" t="s">
        <v>231</v>
      </c>
      <c r="D121" s="5" t="s">
        <v>491</v>
      </c>
      <c r="E121" s="6">
        <v>20109</v>
      </c>
      <c r="F121" s="7">
        <v>20078635.41</v>
      </c>
      <c r="G121" s="8">
        <f t="shared" si="3"/>
        <v>1.2873118580307851E-2</v>
      </c>
    </row>
    <row r="122" spans="1:7" ht="30" x14ac:dyDescent="0.25">
      <c r="A122" s="5" t="s">
        <v>398</v>
      </c>
      <c r="B122" s="5" t="s">
        <v>256</v>
      </c>
      <c r="C122" s="5" t="s">
        <v>257</v>
      </c>
      <c r="D122" s="5" t="s">
        <v>142</v>
      </c>
      <c r="E122" s="6">
        <v>3250</v>
      </c>
      <c r="F122" s="7">
        <v>2903236.05</v>
      </c>
      <c r="G122" s="8">
        <f t="shared" si="3"/>
        <v>1.8613666305062196E-3</v>
      </c>
    </row>
    <row r="123" spans="1:7" x14ac:dyDescent="0.25">
      <c r="A123" s="5" t="s">
        <v>783</v>
      </c>
      <c r="B123" s="5" t="s">
        <v>220</v>
      </c>
      <c r="C123" s="5" t="s">
        <v>221</v>
      </c>
      <c r="D123" s="5" t="s">
        <v>782</v>
      </c>
      <c r="E123" s="6">
        <v>460</v>
      </c>
      <c r="F123" s="7">
        <v>433715.6</v>
      </c>
      <c r="G123" s="8">
        <f t="shared" si="3"/>
        <v>2.7807030880936583E-4</v>
      </c>
    </row>
    <row r="124" spans="1:7" x14ac:dyDescent="0.25">
      <c r="A124" s="5" t="s">
        <v>462</v>
      </c>
      <c r="B124" s="5" t="s">
        <v>515</v>
      </c>
      <c r="C124" s="5" t="s">
        <v>516</v>
      </c>
      <c r="D124" s="5" t="s">
        <v>485</v>
      </c>
      <c r="E124" s="6">
        <v>15000</v>
      </c>
      <c r="F124" s="7">
        <v>14287050</v>
      </c>
      <c r="G124" s="8">
        <f t="shared" si="3"/>
        <v>9.1599296992657172E-3</v>
      </c>
    </row>
    <row r="125" spans="1:7" x14ac:dyDescent="0.25">
      <c r="A125" s="5" t="s">
        <v>44</v>
      </c>
      <c r="B125" s="5" t="s">
        <v>168</v>
      </c>
      <c r="C125" s="5" t="s">
        <v>169</v>
      </c>
      <c r="D125" s="5" t="s">
        <v>94</v>
      </c>
      <c r="E125" s="6">
        <v>31000</v>
      </c>
      <c r="F125" s="7">
        <v>31936037.98</v>
      </c>
      <c r="G125" s="8">
        <f t="shared" si="3"/>
        <v>2.0475315951850096E-2</v>
      </c>
    </row>
    <row r="126" spans="1:7" x14ac:dyDescent="0.25">
      <c r="A126" s="5" t="s">
        <v>736</v>
      </c>
      <c r="B126" s="5" t="s">
        <v>294</v>
      </c>
      <c r="C126" s="5" t="s">
        <v>295</v>
      </c>
      <c r="D126" s="34" t="s">
        <v>735</v>
      </c>
      <c r="E126" s="6">
        <v>3750</v>
      </c>
      <c r="F126" s="7">
        <v>3568387.5</v>
      </c>
      <c r="G126" s="8">
        <f t="shared" si="3"/>
        <v>2.2878185937431831E-3</v>
      </c>
    </row>
    <row r="127" spans="1:7" x14ac:dyDescent="0.25">
      <c r="A127" s="5" t="s">
        <v>456</v>
      </c>
      <c r="B127" s="5" t="s">
        <v>505</v>
      </c>
      <c r="C127" s="5" t="s">
        <v>506</v>
      </c>
      <c r="D127" s="13" t="s">
        <v>479</v>
      </c>
      <c r="E127" s="6">
        <v>28800</v>
      </c>
      <c r="F127" s="7">
        <v>26226432</v>
      </c>
      <c r="G127" s="8">
        <f t="shared" si="3"/>
        <v>1.6814686963549003E-2</v>
      </c>
    </row>
    <row r="128" spans="1:7" ht="30" x14ac:dyDescent="0.25">
      <c r="A128" s="5" t="s">
        <v>434</v>
      </c>
      <c r="B128" s="5" t="s">
        <v>286</v>
      </c>
      <c r="C128" s="5" t="s">
        <v>287</v>
      </c>
      <c r="D128" s="5" t="s">
        <v>158</v>
      </c>
      <c r="E128" s="6">
        <v>9800</v>
      </c>
      <c r="F128" s="7">
        <v>9564408</v>
      </c>
      <c r="G128" s="8">
        <f t="shared" si="3"/>
        <v>6.1320779933642438E-3</v>
      </c>
    </row>
    <row r="129" spans="1:7" x14ac:dyDescent="0.25">
      <c r="A129" s="5" t="s">
        <v>441</v>
      </c>
      <c r="B129" s="5" t="s">
        <v>292</v>
      </c>
      <c r="C129" s="5" t="s">
        <v>293</v>
      </c>
      <c r="D129" s="5" t="s">
        <v>109</v>
      </c>
      <c r="E129" s="6">
        <v>1500</v>
      </c>
      <c r="F129" s="7">
        <v>1465380</v>
      </c>
      <c r="G129" s="8">
        <f t="shared" si="3"/>
        <v>9.3950660092251346E-4</v>
      </c>
    </row>
    <row r="130" spans="1:7" ht="30" x14ac:dyDescent="0.25">
      <c r="A130" s="5" t="s">
        <v>354</v>
      </c>
      <c r="B130" s="5" t="s">
        <v>210</v>
      </c>
      <c r="C130" s="5" t="s">
        <v>211</v>
      </c>
      <c r="D130" s="5" t="s">
        <v>57</v>
      </c>
      <c r="E130" s="6">
        <v>2500</v>
      </c>
      <c r="F130" s="7">
        <v>2221975</v>
      </c>
      <c r="G130" s="8">
        <f t="shared" si="3"/>
        <v>1.4245862367336813E-3</v>
      </c>
    </row>
    <row r="131" spans="1:7" x14ac:dyDescent="0.25">
      <c r="A131" s="5" t="s">
        <v>540</v>
      </c>
      <c r="B131" s="5" t="s">
        <v>306</v>
      </c>
      <c r="C131" s="5" t="s">
        <v>307</v>
      </c>
      <c r="D131" s="5" t="s">
        <v>49</v>
      </c>
      <c r="E131" s="6">
        <v>6555</v>
      </c>
      <c r="F131" s="7">
        <v>5769435.6900000004</v>
      </c>
      <c r="G131" s="8">
        <f t="shared" si="3"/>
        <v>3.698987917368148E-3</v>
      </c>
    </row>
    <row r="132" spans="1:7" ht="30" x14ac:dyDescent="0.25">
      <c r="A132" s="5" t="s">
        <v>645</v>
      </c>
      <c r="B132" s="5" t="s">
        <v>204</v>
      </c>
      <c r="C132" s="5" t="s">
        <v>205</v>
      </c>
      <c r="D132" s="5" t="s">
        <v>641</v>
      </c>
      <c r="E132" s="6">
        <v>9900</v>
      </c>
      <c r="F132" s="7">
        <v>8945145</v>
      </c>
      <c r="G132" s="8">
        <f t="shared" si="3"/>
        <v>5.7350467276126443E-3</v>
      </c>
    </row>
    <row r="133" spans="1:7" ht="30" x14ac:dyDescent="0.25">
      <c r="A133" s="5" t="s">
        <v>660</v>
      </c>
      <c r="B133" s="5" t="s">
        <v>659</v>
      </c>
      <c r="C133" s="9" t="s">
        <v>275</v>
      </c>
      <c r="D133" s="5" t="s">
        <v>658</v>
      </c>
      <c r="E133" s="6">
        <v>3800</v>
      </c>
      <c r="F133" s="7">
        <v>3560600</v>
      </c>
      <c r="G133" s="8">
        <f t="shared" ref="G133:G164" si="4">F133/$F$230</f>
        <v>2.2828257538963967E-3</v>
      </c>
    </row>
    <row r="134" spans="1:7" x14ac:dyDescent="0.25">
      <c r="A134" s="5" t="s">
        <v>688</v>
      </c>
      <c r="B134" s="5" t="s">
        <v>180</v>
      </c>
      <c r="C134" s="9" t="s">
        <v>181</v>
      </c>
      <c r="D134" s="5" t="s">
        <v>685</v>
      </c>
      <c r="E134" s="6">
        <v>3000</v>
      </c>
      <c r="F134" s="7">
        <v>2880540</v>
      </c>
      <c r="G134" s="8">
        <f t="shared" si="4"/>
        <v>1.8468153954751239E-3</v>
      </c>
    </row>
    <row r="135" spans="1:7" x14ac:dyDescent="0.25">
      <c r="A135" s="5" t="s">
        <v>678</v>
      </c>
      <c r="B135" s="5" t="s">
        <v>677</v>
      </c>
      <c r="C135" s="9" t="s">
        <v>682</v>
      </c>
      <c r="D135" s="5" t="s">
        <v>673</v>
      </c>
      <c r="E135" s="6">
        <v>4000</v>
      </c>
      <c r="F135" s="7">
        <v>3922000</v>
      </c>
      <c r="G135" s="8">
        <f t="shared" si="4"/>
        <v>2.5145319908952612E-3</v>
      </c>
    </row>
    <row r="136" spans="1:7" x14ac:dyDescent="0.25">
      <c r="A136" s="5" t="s">
        <v>694</v>
      </c>
      <c r="B136" s="5" t="s">
        <v>252</v>
      </c>
      <c r="C136" s="34" t="s">
        <v>253</v>
      </c>
      <c r="D136" s="5" t="s">
        <v>695</v>
      </c>
      <c r="E136" s="6">
        <v>3000</v>
      </c>
      <c r="F136" s="7">
        <v>2895240</v>
      </c>
      <c r="G136" s="8">
        <f t="shared" si="4"/>
        <v>1.8562400819274851E-3</v>
      </c>
    </row>
    <row r="137" spans="1:7" x14ac:dyDescent="0.25">
      <c r="A137" s="5" t="s">
        <v>696</v>
      </c>
      <c r="B137" s="5" t="s">
        <v>648</v>
      </c>
      <c r="C137" s="9" t="s">
        <v>650</v>
      </c>
      <c r="D137" s="5" t="s">
        <v>697</v>
      </c>
      <c r="E137" s="6">
        <v>5000</v>
      </c>
      <c r="F137" s="7">
        <v>4895650</v>
      </c>
      <c r="G137" s="8">
        <f t="shared" si="4"/>
        <v>3.1387732129593031E-3</v>
      </c>
    </row>
    <row r="138" spans="1:7" x14ac:dyDescent="0.25">
      <c r="A138" s="5" t="s">
        <v>747</v>
      </c>
      <c r="B138" s="5" t="s">
        <v>168</v>
      </c>
      <c r="C138" s="34" t="s">
        <v>169</v>
      </c>
      <c r="D138" s="5" t="s">
        <v>749</v>
      </c>
      <c r="E138" s="6">
        <v>10000</v>
      </c>
      <c r="F138" s="7">
        <v>8959400</v>
      </c>
      <c r="G138" s="8">
        <f t="shared" si="4"/>
        <v>5.7441861089309034E-3</v>
      </c>
    </row>
    <row r="139" spans="1:7" x14ac:dyDescent="0.25">
      <c r="A139" s="5" t="s">
        <v>719</v>
      </c>
      <c r="B139" s="5" t="s">
        <v>230</v>
      </c>
      <c r="C139" s="5" t="s">
        <v>231</v>
      </c>
      <c r="D139" s="5" t="s">
        <v>717</v>
      </c>
      <c r="E139" s="6">
        <v>550</v>
      </c>
      <c r="F139" s="7">
        <v>524568</v>
      </c>
      <c r="G139" s="8">
        <f t="shared" si="4"/>
        <v>3.363189743498076E-4</v>
      </c>
    </row>
    <row r="140" spans="1:7" x14ac:dyDescent="0.25">
      <c r="A140" s="5" t="s">
        <v>722</v>
      </c>
      <c r="B140" s="5" t="s">
        <v>720</v>
      </c>
      <c r="C140" s="9" t="s">
        <v>721</v>
      </c>
      <c r="D140" s="5" t="s">
        <v>718</v>
      </c>
      <c r="E140" s="6">
        <v>4000</v>
      </c>
      <c r="F140" s="7">
        <v>3896360</v>
      </c>
      <c r="G140" s="8">
        <f t="shared" si="4"/>
        <v>2.4980932860899185E-3</v>
      </c>
    </row>
    <row r="141" spans="1:7" x14ac:dyDescent="0.25">
      <c r="A141" s="5" t="s">
        <v>714</v>
      </c>
      <c r="B141" s="5" t="s">
        <v>713</v>
      </c>
      <c r="C141" s="9" t="s">
        <v>715</v>
      </c>
      <c r="D141" s="5" t="s">
        <v>705</v>
      </c>
      <c r="E141" s="6">
        <v>7033</v>
      </c>
      <c r="F141" s="7">
        <v>6481542.4699999997</v>
      </c>
      <c r="G141" s="8">
        <f t="shared" si="4"/>
        <v>4.1555445923409711E-3</v>
      </c>
    </row>
    <row r="142" spans="1:7" ht="30" x14ac:dyDescent="0.25">
      <c r="A142" s="5" t="s">
        <v>711</v>
      </c>
      <c r="B142" s="5" t="s">
        <v>710</v>
      </c>
      <c r="C142" s="34" t="s">
        <v>712</v>
      </c>
      <c r="D142" s="5" t="s">
        <v>707</v>
      </c>
      <c r="E142" s="6">
        <v>8000</v>
      </c>
      <c r="F142" s="7">
        <v>7690160</v>
      </c>
      <c r="G142" s="8">
        <f t="shared" si="4"/>
        <v>4.9304317529584654E-3</v>
      </c>
    </row>
    <row r="143" spans="1:7" ht="30" x14ac:dyDescent="0.25">
      <c r="A143" s="5" t="s">
        <v>731</v>
      </c>
      <c r="B143" s="5" t="s">
        <v>184</v>
      </c>
      <c r="C143" s="5" t="s">
        <v>185</v>
      </c>
      <c r="D143" s="5" t="s">
        <v>732</v>
      </c>
      <c r="E143" s="6">
        <v>6250</v>
      </c>
      <c r="F143" s="7">
        <v>6154187.5</v>
      </c>
      <c r="G143" s="8">
        <f t="shared" si="4"/>
        <v>3.9456658201728022E-3</v>
      </c>
    </row>
    <row r="144" spans="1:7" x14ac:dyDescent="0.25">
      <c r="A144" s="5" t="s">
        <v>743</v>
      </c>
      <c r="B144" s="5" t="s">
        <v>220</v>
      </c>
      <c r="C144" s="5" t="s">
        <v>221</v>
      </c>
      <c r="D144" s="5" t="s">
        <v>744</v>
      </c>
      <c r="E144" s="6">
        <v>8000</v>
      </c>
      <c r="F144" s="7">
        <v>7761520</v>
      </c>
      <c r="G144" s="8">
        <f t="shared" si="4"/>
        <v>4.9761831560360499E-3</v>
      </c>
    </row>
    <row r="145" spans="1:7" ht="30" x14ac:dyDescent="0.25">
      <c r="A145" s="5" t="s">
        <v>753</v>
      </c>
      <c r="B145" s="5" t="s">
        <v>184</v>
      </c>
      <c r="C145" s="5" t="s">
        <v>185</v>
      </c>
      <c r="D145" s="5" t="s">
        <v>751</v>
      </c>
      <c r="E145" s="6">
        <v>2500</v>
      </c>
      <c r="F145" s="7">
        <v>2470675</v>
      </c>
      <c r="G145" s="8">
        <f t="shared" si="4"/>
        <v>1.5840365442644441E-3</v>
      </c>
    </row>
    <row r="146" spans="1:7" x14ac:dyDescent="0.25">
      <c r="A146" s="5" t="s">
        <v>745</v>
      </c>
      <c r="B146" s="5" t="s">
        <v>648</v>
      </c>
      <c r="C146" s="9" t="s">
        <v>650</v>
      </c>
      <c r="D146" s="5" t="s">
        <v>746</v>
      </c>
      <c r="E146" s="6">
        <v>20000</v>
      </c>
      <c r="F146" s="7">
        <v>19588800</v>
      </c>
      <c r="G146" s="8">
        <f t="shared" si="4"/>
        <v>1.2559067889660656E-2</v>
      </c>
    </row>
    <row r="147" spans="1:7" x14ac:dyDescent="0.25">
      <c r="A147" s="5" t="s">
        <v>755</v>
      </c>
      <c r="B147" s="5" t="s">
        <v>754</v>
      </c>
      <c r="C147" s="9" t="s">
        <v>756</v>
      </c>
      <c r="D147" s="5" t="s">
        <v>752</v>
      </c>
      <c r="E147" s="6">
        <v>2000</v>
      </c>
      <c r="F147" s="7">
        <v>1889140</v>
      </c>
      <c r="G147" s="8">
        <f t="shared" si="4"/>
        <v>1.2111940248036395E-3</v>
      </c>
    </row>
    <row r="148" spans="1:7" x14ac:dyDescent="0.25">
      <c r="A148" s="5" t="s">
        <v>768</v>
      </c>
      <c r="B148" s="5" t="s">
        <v>214</v>
      </c>
      <c r="C148" s="34" t="s">
        <v>215</v>
      </c>
      <c r="D148" s="5" t="s">
        <v>767</v>
      </c>
      <c r="E148" s="6">
        <v>8000</v>
      </c>
      <c r="F148" s="7">
        <v>7978720</v>
      </c>
      <c r="G148" s="8">
        <f t="shared" si="4"/>
        <v>5.1154377068831818E-3</v>
      </c>
    </row>
    <row r="149" spans="1:7" x14ac:dyDescent="0.25">
      <c r="A149" s="5" t="s">
        <v>796</v>
      </c>
      <c r="B149" s="5" t="s">
        <v>214</v>
      </c>
      <c r="C149" s="5" t="s">
        <v>215</v>
      </c>
      <c r="D149" s="5" t="s">
        <v>788</v>
      </c>
      <c r="E149" s="6">
        <v>11000</v>
      </c>
      <c r="F149" s="7">
        <v>11014190</v>
      </c>
      <c r="G149" s="8">
        <f t="shared" si="4"/>
        <v>7.0615841684851296E-3</v>
      </c>
    </row>
    <row r="150" spans="1:7" ht="16.5" customHeight="1" x14ac:dyDescent="0.25">
      <c r="A150" s="5" t="s">
        <v>310</v>
      </c>
      <c r="B150" s="5"/>
      <c r="C150" s="5"/>
      <c r="D150" s="5"/>
      <c r="E150" s="6"/>
      <c r="F150" s="7">
        <f>SUM(F5:F149)</f>
        <v>1280621992.0200002</v>
      </c>
      <c r="G150" s="8">
        <f t="shared" si="4"/>
        <v>0.82105175093786498</v>
      </c>
    </row>
    <row r="151" spans="1:7" ht="16.5" customHeight="1" x14ac:dyDescent="0.25">
      <c r="A151" s="13"/>
      <c r="B151" s="13"/>
      <c r="C151" s="13"/>
      <c r="D151" s="13"/>
      <c r="E151" s="14"/>
      <c r="F151" s="15"/>
      <c r="G151" s="16"/>
    </row>
    <row r="152" spans="1:7" ht="16.5" customHeight="1" x14ac:dyDescent="0.25">
      <c r="A152" s="17" t="s">
        <v>545</v>
      </c>
      <c r="B152" s="13"/>
      <c r="C152" s="13"/>
      <c r="D152" s="13"/>
      <c r="E152" s="14"/>
      <c r="F152" s="15"/>
      <c r="G152" s="16"/>
    </row>
    <row r="153" spans="1:7" ht="45" x14ac:dyDescent="0.25">
      <c r="A153" s="5" t="s">
        <v>0</v>
      </c>
      <c r="B153" s="5" t="s">
        <v>20</v>
      </c>
      <c r="C153" s="5" t="s">
        <v>1</v>
      </c>
      <c r="D153" s="5" t="s">
        <v>22</v>
      </c>
      <c r="E153" s="5" t="s">
        <v>10</v>
      </c>
      <c r="F153" s="5" t="s">
        <v>6</v>
      </c>
      <c r="G153" s="5" t="s">
        <v>543</v>
      </c>
    </row>
    <row r="154" spans="1:7" ht="30" x14ac:dyDescent="0.25">
      <c r="A154" s="5" t="s">
        <v>445</v>
      </c>
      <c r="B154" s="5" t="s">
        <v>296</v>
      </c>
      <c r="C154" s="5" t="s">
        <v>297</v>
      </c>
      <c r="D154" s="5" t="s">
        <v>159</v>
      </c>
      <c r="E154" s="6">
        <v>32005</v>
      </c>
      <c r="F154" s="7">
        <v>3640568.75</v>
      </c>
      <c r="G154" s="8">
        <f t="shared" ref="G154:G173" si="5">F154/$F$230</f>
        <v>2.3340965290485909E-3</v>
      </c>
    </row>
    <row r="155" spans="1:7" ht="30" x14ac:dyDescent="0.25">
      <c r="A155" s="5" t="s">
        <v>446</v>
      </c>
      <c r="B155" s="5" t="s">
        <v>238</v>
      </c>
      <c r="C155" s="5" t="s">
        <v>239</v>
      </c>
      <c r="D155" s="5" t="s">
        <v>161</v>
      </c>
      <c r="E155" s="6">
        <v>420</v>
      </c>
      <c r="F155" s="7">
        <v>9203880</v>
      </c>
      <c r="G155" s="8">
        <f t="shared" si="5"/>
        <v>5.9009308262011929E-3</v>
      </c>
    </row>
    <row r="156" spans="1:7" x14ac:dyDescent="0.25">
      <c r="A156" s="5" t="s">
        <v>447</v>
      </c>
      <c r="B156" s="5" t="s">
        <v>298</v>
      </c>
      <c r="C156" s="5" t="s">
        <v>299</v>
      </c>
      <c r="D156" s="5" t="s">
        <v>160</v>
      </c>
      <c r="E156" s="6">
        <v>7300</v>
      </c>
      <c r="F156" s="7">
        <v>2441850</v>
      </c>
      <c r="G156" s="8">
        <f t="shared" si="5"/>
        <v>1.5655558240610897E-3</v>
      </c>
    </row>
    <row r="157" spans="1:7" x14ac:dyDescent="0.25">
      <c r="A157" s="5" t="s">
        <v>449</v>
      </c>
      <c r="B157" s="5" t="s">
        <v>250</v>
      </c>
      <c r="C157" s="5" t="s">
        <v>251</v>
      </c>
      <c r="D157" s="5" t="s">
        <v>163</v>
      </c>
      <c r="E157" s="6">
        <v>24750</v>
      </c>
      <c r="F157" s="7">
        <v>7111912.5</v>
      </c>
      <c r="G157" s="8">
        <f t="shared" si="5"/>
        <v>4.5596969652467864E-3</v>
      </c>
    </row>
    <row r="158" spans="1:7" ht="30" x14ac:dyDescent="0.25">
      <c r="A158" s="5" t="s">
        <v>448</v>
      </c>
      <c r="B158" s="5" t="s">
        <v>300</v>
      </c>
      <c r="C158" s="5" t="s">
        <v>301</v>
      </c>
      <c r="D158" s="5" t="s">
        <v>162</v>
      </c>
      <c r="E158" s="6">
        <v>1225</v>
      </c>
      <c r="F158" s="7">
        <v>8425550</v>
      </c>
      <c r="G158" s="8">
        <f t="shared" si="5"/>
        <v>5.4019161182783191E-3</v>
      </c>
    </row>
    <row r="159" spans="1:7" x14ac:dyDescent="0.25">
      <c r="A159" s="5" t="s">
        <v>452</v>
      </c>
      <c r="B159" s="5" t="s">
        <v>523</v>
      </c>
      <c r="C159" s="5" t="s">
        <v>524</v>
      </c>
      <c r="D159" s="5" t="s">
        <v>503</v>
      </c>
      <c r="E159" s="6">
        <v>43</v>
      </c>
      <c r="F159" s="7">
        <v>1608.63</v>
      </c>
      <c r="G159" s="8">
        <f t="shared" si="5"/>
        <v>1.0313492086980735E-6</v>
      </c>
    </row>
    <row r="160" spans="1:7" ht="16.5" customHeight="1" x14ac:dyDescent="0.25">
      <c r="A160" s="5" t="s">
        <v>455</v>
      </c>
      <c r="B160" s="5" t="s">
        <v>294</v>
      </c>
      <c r="C160" s="5" t="s">
        <v>295</v>
      </c>
      <c r="D160" s="5" t="s">
        <v>166</v>
      </c>
      <c r="E160" s="6">
        <v>58000</v>
      </c>
      <c r="F160" s="7">
        <v>15626360</v>
      </c>
      <c r="G160" s="8">
        <f t="shared" si="5"/>
        <v>1.001860839399441E-2</v>
      </c>
    </row>
    <row r="161" spans="1:7" ht="30" x14ac:dyDescent="0.25">
      <c r="A161" s="5" t="s">
        <v>453</v>
      </c>
      <c r="B161" s="5" t="s">
        <v>276</v>
      </c>
      <c r="C161" s="5" t="s">
        <v>277</v>
      </c>
      <c r="D161" s="5" t="s">
        <v>167</v>
      </c>
      <c r="E161" s="6">
        <v>6450</v>
      </c>
      <c r="F161" s="7">
        <v>3221130</v>
      </c>
      <c r="G161" s="8">
        <f t="shared" si="5"/>
        <v>2.065179610360136E-3</v>
      </c>
    </row>
    <row r="162" spans="1:7" ht="30" x14ac:dyDescent="0.25">
      <c r="A162" s="5" t="s">
        <v>666</v>
      </c>
      <c r="B162" s="5" t="s">
        <v>665</v>
      </c>
      <c r="C162" s="5" t="s">
        <v>668</v>
      </c>
      <c r="D162" s="5" t="s">
        <v>663</v>
      </c>
      <c r="E162" s="6">
        <v>8900</v>
      </c>
      <c r="F162" s="7">
        <v>1896590</v>
      </c>
      <c r="G162" s="8">
        <f t="shared" si="5"/>
        <v>1.2159704815431014E-3</v>
      </c>
    </row>
    <row r="163" spans="1:7" ht="16.5" customHeight="1" x14ac:dyDescent="0.25">
      <c r="A163" s="5" t="s">
        <v>667</v>
      </c>
      <c r="B163" s="5" t="s">
        <v>270</v>
      </c>
      <c r="C163" s="5" t="s">
        <v>271</v>
      </c>
      <c r="D163" s="5" t="s">
        <v>664</v>
      </c>
      <c r="E163" s="6">
        <v>1000</v>
      </c>
      <c r="F163" s="7">
        <v>1510200</v>
      </c>
      <c r="G163" s="8">
        <f t="shared" si="5"/>
        <v>9.682422775752227E-4</v>
      </c>
    </row>
    <row r="164" spans="1:7" ht="30" x14ac:dyDescent="0.25">
      <c r="A164" s="5" t="s">
        <v>693</v>
      </c>
      <c r="B164" s="5" t="s">
        <v>692</v>
      </c>
      <c r="C164" s="18">
        <v>1027402166835</v>
      </c>
      <c r="D164" s="5" t="s">
        <v>691</v>
      </c>
      <c r="E164" s="6">
        <v>10000</v>
      </c>
      <c r="F164" s="7">
        <v>616500</v>
      </c>
      <c r="G164" s="8">
        <f t="shared" si="5"/>
        <v>3.95259809379635E-4</v>
      </c>
    </row>
    <row r="165" spans="1:7" ht="16.5" customHeight="1" x14ac:dyDescent="0.25">
      <c r="A165" s="5" t="s">
        <v>451</v>
      </c>
      <c r="B165" s="5" t="s">
        <v>302</v>
      </c>
      <c r="C165" s="5" t="s">
        <v>303</v>
      </c>
      <c r="D165" s="5" t="s">
        <v>164</v>
      </c>
      <c r="E165" s="6">
        <v>444</v>
      </c>
      <c r="F165" s="7">
        <v>724608</v>
      </c>
      <c r="G165" s="8">
        <f t="shared" si="5"/>
        <v>4.645716463178566E-4</v>
      </c>
    </row>
    <row r="166" spans="1:7" x14ac:dyDescent="0.25">
      <c r="A166" s="5" t="s">
        <v>585</v>
      </c>
      <c r="B166" s="5" t="s">
        <v>290</v>
      </c>
      <c r="C166" s="5" t="s">
        <v>291</v>
      </c>
      <c r="D166" s="5" t="s">
        <v>584</v>
      </c>
      <c r="E166" s="6">
        <v>41500</v>
      </c>
      <c r="F166" s="7">
        <v>850667</v>
      </c>
      <c r="G166" s="8">
        <f t="shared" si="5"/>
        <v>5.4539250002521656E-4</v>
      </c>
    </row>
    <row r="167" spans="1:7" ht="30" x14ac:dyDescent="0.25">
      <c r="A167" s="5" t="s">
        <v>450</v>
      </c>
      <c r="B167" s="5" t="s">
        <v>258</v>
      </c>
      <c r="C167" s="5" t="s">
        <v>259</v>
      </c>
      <c r="D167" s="5" t="s">
        <v>165</v>
      </c>
      <c r="E167" s="6">
        <v>2704</v>
      </c>
      <c r="F167" s="7">
        <v>1559937.6</v>
      </c>
      <c r="G167" s="8">
        <f t="shared" si="5"/>
        <v>1.0001308003570566E-3</v>
      </c>
    </row>
    <row r="168" spans="1:7" x14ac:dyDescent="0.25">
      <c r="A168" s="5" t="s">
        <v>772</v>
      </c>
      <c r="B168" s="5" t="s">
        <v>262</v>
      </c>
      <c r="C168" s="5" t="s">
        <v>263</v>
      </c>
      <c r="D168" s="5" t="s">
        <v>769</v>
      </c>
      <c r="E168" s="6">
        <v>20</v>
      </c>
      <c r="F168" s="7">
        <v>244180</v>
      </c>
      <c r="G168" s="8">
        <f t="shared" si="5"/>
        <v>1.565523767304449E-4</v>
      </c>
    </row>
    <row r="169" spans="1:7" x14ac:dyDescent="0.25">
      <c r="A169" s="5" t="s">
        <v>763</v>
      </c>
      <c r="B169" s="5" t="s">
        <v>764</v>
      </c>
      <c r="C169" s="9" t="s">
        <v>765</v>
      </c>
      <c r="D169" s="5" t="s">
        <v>766</v>
      </c>
      <c r="E169" s="6">
        <v>52300000</v>
      </c>
      <c r="F169" s="7">
        <v>2289171</v>
      </c>
      <c r="G169" s="8">
        <f t="shared" si="5"/>
        <v>1.4676679531182295E-3</v>
      </c>
    </row>
    <row r="170" spans="1:7" x14ac:dyDescent="0.25">
      <c r="A170" s="5" t="s">
        <v>589</v>
      </c>
      <c r="B170" s="5" t="s">
        <v>588</v>
      </c>
      <c r="C170" s="12" t="s">
        <v>587</v>
      </c>
      <c r="D170" s="5" t="s">
        <v>586</v>
      </c>
      <c r="E170" s="6">
        <v>230000</v>
      </c>
      <c r="F170" s="7">
        <v>895045</v>
      </c>
      <c r="G170" s="8">
        <f t="shared" si="5"/>
        <v>5.7384479494922212E-4</v>
      </c>
    </row>
    <row r="171" spans="1:7" ht="30" x14ac:dyDescent="0.25">
      <c r="A171" s="5" t="s">
        <v>454</v>
      </c>
      <c r="B171" s="5" t="s">
        <v>525</v>
      </c>
      <c r="C171" s="5" t="s">
        <v>526</v>
      </c>
      <c r="D171" s="5" t="s">
        <v>504</v>
      </c>
      <c r="E171" s="6">
        <v>3</v>
      </c>
      <c r="F171" s="7">
        <v>434.7</v>
      </c>
      <c r="G171" s="8">
        <f t="shared" si="5"/>
        <v>2.7870144223410759E-7</v>
      </c>
    </row>
    <row r="172" spans="1:7" ht="16.5" customHeight="1" x14ac:dyDescent="0.25">
      <c r="A172" s="5" t="s">
        <v>771</v>
      </c>
      <c r="B172" s="5" t="s">
        <v>214</v>
      </c>
      <c r="C172" s="5" t="s">
        <v>215</v>
      </c>
      <c r="D172" s="5" t="s">
        <v>770</v>
      </c>
      <c r="E172" s="6">
        <v>130000</v>
      </c>
      <c r="F172" s="7">
        <v>1293630</v>
      </c>
      <c r="G172" s="8">
        <f t="shared" si="5"/>
        <v>8.2939164186176357E-4</v>
      </c>
    </row>
    <row r="173" spans="1:7" ht="16.5" customHeight="1" x14ac:dyDescent="0.25">
      <c r="A173" s="5" t="s">
        <v>310</v>
      </c>
      <c r="B173" s="5"/>
      <c r="C173" s="5"/>
      <c r="D173" s="5"/>
      <c r="E173" s="6"/>
      <c r="F173" s="7">
        <f>SUM(F154:F172)</f>
        <v>61553823.18</v>
      </c>
      <c r="G173" s="8">
        <f t="shared" si="5"/>
        <v>3.9464318599699205E-2</v>
      </c>
    </row>
    <row r="175" spans="1:7" x14ac:dyDescent="0.25">
      <c r="A175" s="3" t="s">
        <v>546</v>
      </c>
    </row>
    <row r="176" spans="1:7" ht="45" customHeight="1" x14ac:dyDescent="0.25">
      <c r="A176" s="5" t="s">
        <v>3</v>
      </c>
      <c r="B176" s="5" t="s">
        <v>1</v>
      </c>
      <c r="C176" s="5" t="s">
        <v>554</v>
      </c>
      <c r="D176" s="5" t="s">
        <v>7</v>
      </c>
      <c r="E176" s="5" t="s">
        <v>5</v>
      </c>
      <c r="F176" s="5" t="s">
        <v>12</v>
      </c>
      <c r="G176" s="5" t="s">
        <v>543</v>
      </c>
    </row>
    <row r="177" spans="1:7" ht="38.25" customHeight="1" x14ac:dyDescent="0.25">
      <c r="A177" s="5" t="s">
        <v>184</v>
      </c>
      <c r="B177" s="9" t="s">
        <v>185</v>
      </c>
      <c r="C177" s="19" t="s">
        <v>786</v>
      </c>
      <c r="D177" s="20">
        <v>44616</v>
      </c>
      <c r="E177" s="6">
        <v>12300000</v>
      </c>
      <c r="F177" s="7">
        <v>12452091.710000001</v>
      </c>
      <c r="G177" s="8">
        <f t="shared" ref="G177:G184" si="6">F177/$F$230</f>
        <v>7.9834734722989999E-3</v>
      </c>
    </row>
    <row r="178" spans="1:7" ht="16.5" customHeight="1" x14ac:dyDescent="0.25">
      <c r="A178" s="5" t="s">
        <v>292</v>
      </c>
      <c r="B178" s="5" t="s">
        <v>293</v>
      </c>
      <c r="C178" s="19" t="s">
        <v>773</v>
      </c>
      <c r="D178" s="20">
        <v>44602</v>
      </c>
      <c r="E178" s="6">
        <v>17500000</v>
      </c>
      <c r="F178" s="7">
        <v>17760840.32</v>
      </c>
      <c r="G178" s="8">
        <f t="shared" si="6"/>
        <v>1.1387098717445801E-2</v>
      </c>
    </row>
    <row r="179" spans="1:7" ht="16.5" customHeight="1" x14ac:dyDescent="0.25">
      <c r="A179" s="5" t="s">
        <v>292</v>
      </c>
      <c r="B179" s="5" t="s">
        <v>293</v>
      </c>
      <c r="C179" s="19" t="s">
        <v>797</v>
      </c>
      <c r="D179" s="20">
        <v>44648</v>
      </c>
      <c r="E179" s="6">
        <v>7500000</v>
      </c>
      <c r="F179" s="7">
        <v>7536616.4400000004</v>
      </c>
      <c r="G179" s="8">
        <f t="shared" si="6"/>
        <v>4.8319895822251805E-3</v>
      </c>
    </row>
    <row r="180" spans="1:7" ht="16.5" customHeight="1" x14ac:dyDescent="0.25">
      <c r="A180" s="34" t="s">
        <v>312</v>
      </c>
      <c r="B180" s="11">
        <v>1027700167110</v>
      </c>
      <c r="C180" s="19" t="s">
        <v>798</v>
      </c>
      <c r="D180" s="20">
        <v>44692</v>
      </c>
      <c r="E180" s="6">
        <v>35500000</v>
      </c>
      <c r="F180" s="7">
        <v>35596552.140000001</v>
      </c>
      <c r="G180" s="8">
        <f t="shared" si="6"/>
        <v>2.2822200183988062E-2</v>
      </c>
    </row>
    <row r="181" spans="1:7" ht="16.5" customHeight="1" x14ac:dyDescent="0.25">
      <c r="A181" s="5" t="s">
        <v>292</v>
      </c>
      <c r="B181" s="5" t="s">
        <v>293</v>
      </c>
      <c r="C181" s="19" t="s">
        <v>799</v>
      </c>
      <c r="D181" s="20">
        <v>44648</v>
      </c>
      <c r="E181" s="6">
        <v>3700000</v>
      </c>
      <c r="F181" s="7">
        <v>3704419.73</v>
      </c>
      <c r="G181" s="8">
        <f t="shared" si="6"/>
        <v>2.3750336355911747E-3</v>
      </c>
    </row>
    <row r="182" spans="1:7" ht="16.5" customHeight="1" x14ac:dyDescent="0.25">
      <c r="A182" s="5" t="s">
        <v>292</v>
      </c>
      <c r="B182" s="5" t="s">
        <v>293</v>
      </c>
      <c r="C182" s="19" t="s">
        <v>784</v>
      </c>
      <c r="D182" s="20">
        <v>44662</v>
      </c>
      <c r="E182" s="6">
        <v>4300000</v>
      </c>
      <c r="F182" s="7">
        <v>4342537.74</v>
      </c>
      <c r="G182" s="8">
        <f t="shared" si="6"/>
        <v>2.7841535106833269E-3</v>
      </c>
    </row>
    <row r="183" spans="1:7" ht="16.5" customHeight="1" x14ac:dyDescent="0.25">
      <c r="A183" s="5" t="s">
        <v>292</v>
      </c>
      <c r="B183" s="5" t="s">
        <v>293</v>
      </c>
      <c r="C183" s="19" t="s">
        <v>785</v>
      </c>
      <c r="D183" s="20">
        <v>44630</v>
      </c>
      <c r="E183" s="6">
        <v>10700000</v>
      </c>
      <c r="F183" s="7">
        <v>10796908.199999999</v>
      </c>
      <c r="G183" s="8">
        <f t="shared" si="6"/>
        <v>6.9222771727841335E-3</v>
      </c>
    </row>
    <row r="184" spans="1:7" ht="17.25" customHeight="1" x14ac:dyDescent="0.25">
      <c r="A184" s="5" t="s">
        <v>310</v>
      </c>
      <c r="B184" s="5"/>
      <c r="C184" s="5"/>
      <c r="D184" s="5"/>
      <c r="E184" s="6"/>
      <c r="F184" s="7">
        <f>SUM(F177:F183)</f>
        <v>92189966.280000001</v>
      </c>
      <c r="G184" s="8">
        <f t="shared" si="6"/>
        <v>5.9106226275016674E-2</v>
      </c>
    </row>
    <row r="186" spans="1:7" x14ac:dyDescent="0.25">
      <c r="A186" s="3" t="s">
        <v>547</v>
      </c>
    </row>
    <row r="187" spans="1:7" ht="58.5" customHeight="1" x14ac:dyDescent="0.25">
      <c r="A187" s="5" t="s">
        <v>11</v>
      </c>
      <c r="B187" s="5" t="s">
        <v>8</v>
      </c>
      <c r="C187" s="5" t="s">
        <v>9</v>
      </c>
      <c r="D187" s="5" t="s">
        <v>17</v>
      </c>
      <c r="E187" s="5" t="s">
        <v>10</v>
      </c>
      <c r="F187" s="5" t="s">
        <v>6</v>
      </c>
      <c r="G187" s="5" t="s">
        <v>543</v>
      </c>
    </row>
    <row r="188" spans="1:7" ht="45" customHeight="1" x14ac:dyDescent="0.25">
      <c r="A188" s="5" t="s">
        <v>527</v>
      </c>
      <c r="B188" s="5" t="s">
        <v>528</v>
      </c>
      <c r="C188" s="5" t="s">
        <v>529</v>
      </c>
      <c r="D188" s="5" t="s">
        <v>530</v>
      </c>
      <c r="E188" s="21">
        <v>34678.27233</v>
      </c>
      <c r="F188" s="7">
        <v>24729422.780000001</v>
      </c>
      <c r="G188" s="8">
        <f>F188/$F$230</f>
        <v>1.5854901758460997E-2</v>
      </c>
    </row>
    <row r="189" spans="1:7" ht="17.25" customHeight="1" x14ac:dyDescent="0.25">
      <c r="A189" s="5" t="s">
        <v>310</v>
      </c>
      <c r="B189" s="5"/>
      <c r="C189" s="5"/>
      <c r="D189" s="5"/>
      <c r="E189" s="6"/>
      <c r="F189" s="7">
        <f>F188</f>
        <v>24729422.780000001</v>
      </c>
      <c r="G189" s="8">
        <f>F189/$F$230</f>
        <v>1.5854901758460997E-2</v>
      </c>
    </row>
    <row r="191" spans="1:7" x14ac:dyDescent="0.25">
      <c r="A191" s="3" t="s">
        <v>548</v>
      </c>
    </row>
    <row r="192" spans="1:7" ht="42.75" customHeight="1" x14ac:dyDescent="0.25">
      <c r="A192" s="5" t="s">
        <v>15</v>
      </c>
      <c r="B192" s="5" t="s">
        <v>14</v>
      </c>
      <c r="C192" s="5" t="s">
        <v>16</v>
      </c>
      <c r="D192" s="50" t="s">
        <v>13</v>
      </c>
      <c r="E192" s="51"/>
      <c r="F192" s="5" t="s">
        <v>6</v>
      </c>
      <c r="G192" s="5" t="s">
        <v>543</v>
      </c>
    </row>
    <row r="193" spans="1:7" ht="17.25" customHeight="1" x14ac:dyDescent="0.25">
      <c r="A193" s="5" t="s">
        <v>310</v>
      </c>
      <c r="B193" s="5"/>
      <c r="C193" s="5"/>
      <c r="D193" s="50"/>
      <c r="E193" s="51"/>
      <c r="F193" s="7"/>
      <c r="G193" s="8"/>
    </row>
    <row r="195" spans="1:7" x14ac:dyDescent="0.25">
      <c r="A195" s="3" t="s">
        <v>549</v>
      </c>
    </row>
    <row r="196" spans="1:7" ht="47.25" customHeight="1" x14ac:dyDescent="0.25">
      <c r="A196" s="5" t="s">
        <v>3</v>
      </c>
      <c r="B196" s="5" t="s">
        <v>1</v>
      </c>
      <c r="C196" s="5" t="s">
        <v>554</v>
      </c>
      <c r="D196" s="50" t="s">
        <v>4</v>
      </c>
      <c r="E196" s="51"/>
      <c r="F196" s="10" t="s">
        <v>18</v>
      </c>
      <c r="G196" s="5" t="s">
        <v>543</v>
      </c>
    </row>
    <row r="197" spans="1:7" x14ac:dyDescent="0.25">
      <c r="A197" s="5" t="s">
        <v>312</v>
      </c>
      <c r="B197" s="11">
        <v>1027700167110</v>
      </c>
      <c r="C197" s="24" t="s">
        <v>572</v>
      </c>
      <c r="D197" s="55" t="s">
        <v>311</v>
      </c>
      <c r="E197" s="55"/>
      <c r="F197" s="7">
        <v>23151.74</v>
      </c>
      <c r="G197" s="8">
        <f t="shared" ref="G197:G203" si="7">F197/$F$230</f>
        <v>1.4843393899767838E-5</v>
      </c>
    </row>
    <row r="198" spans="1:7" x14ac:dyDescent="0.25">
      <c r="A198" s="5" t="s">
        <v>312</v>
      </c>
      <c r="B198" s="11">
        <v>1027700167110</v>
      </c>
      <c r="C198" s="24" t="s">
        <v>573</v>
      </c>
      <c r="D198" s="55" t="s">
        <v>311</v>
      </c>
      <c r="E198" s="55"/>
      <c r="F198" s="7">
        <v>91890.02</v>
      </c>
      <c r="G198" s="8">
        <f t="shared" si="7"/>
        <v>5.8913920176951911E-5</v>
      </c>
    </row>
    <row r="199" spans="1:7" ht="30" x14ac:dyDescent="0.25">
      <c r="A199" s="5" t="s">
        <v>531</v>
      </c>
      <c r="B199" s="11">
        <v>1021600000124</v>
      </c>
      <c r="C199" s="24" t="s">
        <v>574</v>
      </c>
      <c r="D199" s="55" t="s">
        <v>311</v>
      </c>
      <c r="E199" s="55"/>
      <c r="F199" s="7">
        <v>25359.29</v>
      </c>
      <c r="G199" s="8">
        <f t="shared" si="7"/>
        <v>1.625873176221068E-5</v>
      </c>
    </row>
    <row r="200" spans="1:7" ht="30" x14ac:dyDescent="0.25">
      <c r="A200" s="5" t="s">
        <v>531</v>
      </c>
      <c r="B200" s="11">
        <v>1021600000124</v>
      </c>
      <c r="C200" s="24" t="s">
        <v>575</v>
      </c>
      <c r="D200" s="55" t="s">
        <v>311</v>
      </c>
      <c r="E200" s="55"/>
      <c r="F200" s="7">
        <v>1437242.98</v>
      </c>
      <c r="G200" s="8">
        <f t="shared" si="7"/>
        <v>9.2146696886783223E-4</v>
      </c>
    </row>
    <row r="201" spans="1:7" ht="30" x14ac:dyDescent="0.25">
      <c r="A201" s="5" t="s">
        <v>531</v>
      </c>
      <c r="B201" s="11">
        <v>1021600000124</v>
      </c>
      <c r="C201" s="24" t="s">
        <v>576</v>
      </c>
      <c r="D201" s="55" t="s">
        <v>311</v>
      </c>
      <c r="E201" s="55"/>
      <c r="F201" s="7">
        <v>434682.31</v>
      </c>
      <c r="G201" s="8">
        <f t="shared" si="7"/>
        <v>2.7869010055360814E-4</v>
      </c>
    </row>
    <row r="202" spans="1:7" x14ac:dyDescent="0.25">
      <c r="A202" s="5" t="s">
        <v>313</v>
      </c>
      <c r="B202" s="11">
        <v>1027700167110</v>
      </c>
      <c r="C202" s="24" t="s">
        <v>577</v>
      </c>
      <c r="D202" s="55" t="s">
        <v>311</v>
      </c>
      <c r="E202" s="55"/>
      <c r="F202" s="7">
        <v>331595.51</v>
      </c>
      <c r="G202" s="8">
        <f t="shared" si="7"/>
        <v>2.1259753134427066E-4</v>
      </c>
    </row>
    <row r="203" spans="1:7" x14ac:dyDescent="0.25">
      <c r="A203" s="5" t="s">
        <v>310</v>
      </c>
      <c r="B203" s="53"/>
      <c r="C203" s="53"/>
      <c r="D203" s="52"/>
      <c r="E203" s="52"/>
      <c r="F203" s="7">
        <f>SUM(F197:F202)</f>
        <v>2343921.85</v>
      </c>
      <c r="G203" s="8">
        <f t="shared" si="7"/>
        <v>1.5027706466046416E-3</v>
      </c>
    </row>
    <row r="205" spans="1:7" ht="15.75" x14ac:dyDescent="0.25">
      <c r="A205" s="3" t="s">
        <v>550</v>
      </c>
      <c r="B205" s="27"/>
    </row>
    <row r="206" spans="1:7" ht="44.25" customHeight="1" x14ac:dyDescent="0.25">
      <c r="A206" s="5" t="s">
        <v>19</v>
      </c>
      <c r="B206" s="12" t="s">
        <v>1</v>
      </c>
      <c r="C206" s="12" t="s">
        <v>561</v>
      </c>
      <c r="D206" s="56" t="s">
        <v>565</v>
      </c>
      <c r="E206" s="57"/>
      <c r="F206" s="10" t="s">
        <v>18</v>
      </c>
      <c r="G206" s="5" t="s">
        <v>543</v>
      </c>
    </row>
    <row r="207" spans="1:7" ht="29.25" customHeight="1" x14ac:dyDescent="0.25">
      <c r="A207" s="5" t="s">
        <v>532</v>
      </c>
      <c r="B207" s="28">
        <v>1027700075941</v>
      </c>
      <c r="C207" s="5" t="s">
        <v>578</v>
      </c>
      <c r="D207" s="58" t="s">
        <v>579</v>
      </c>
      <c r="E207" s="59"/>
      <c r="F207" s="7">
        <v>951398.75</v>
      </c>
      <c r="G207" s="8">
        <f>F207/$F$230</f>
        <v>6.0997516394002119E-4</v>
      </c>
    </row>
    <row r="208" spans="1:7" ht="30" x14ac:dyDescent="0.25">
      <c r="A208" s="5" t="s">
        <v>533</v>
      </c>
      <c r="B208" s="28">
        <v>1027708015576</v>
      </c>
      <c r="C208" s="5" t="s">
        <v>562</v>
      </c>
      <c r="D208" s="58" t="s">
        <v>580</v>
      </c>
      <c r="E208" s="59"/>
      <c r="F208" s="7">
        <v>59651.1</v>
      </c>
      <c r="G208" s="8">
        <f>F208/$F$230</f>
        <v>3.8244415920982234E-5</v>
      </c>
    </row>
    <row r="209" spans="1:7" ht="60" x14ac:dyDescent="0.25">
      <c r="A209" s="5" t="s">
        <v>314</v>
      </c>
      <c r="B209" s="28">
        <v>1047796383030</v>
      </c>
      <c r="C209" s="5" t="s">
        <v>564</v>
      </c>
      <c r="D209" s="58" t="s">
        <v>581</v>
      </c>
      <c r="E209" s="59"/>
      <c r="F209" s="7">
        <v>10505.83</v>
      </c>
      <c r="G209" s="8">
        <f>F209/$F$230</f>
        <v>6.7356567123679658E-6</v>
      </c>
    </row>
    <row r="210" spans="1:7" x14ac:dyDescent="0.25">
      <c r="A210" s="5" t="s">
        <v>310</v>
      </c>
      <c r="B210" s="68"/>
      <c r="C210" s="56"/>
      <c r="D210" s="56"/>
      <c r="E210" s="57"/>
      <c r="F210" s="7">
        <f>SUM(F207:F209)</f>
        <v>1021555.6799999999</v>
      </c>
      <c r="G210" s="8">
        <f>F210/$F$230</f>
        <v>6.5495523657337128E-4</v>
      </c>
    </row>
    <row r="212" spans="1:7" x14ac:dyDescent="0.25">
      <c r="A212" s="3" t="s">
        <v>551</v>
      </c>
    </row>
    <row r="213" spans="1:7" ht="47.25" customHeight="1" x14ac:dyDescent="0.25">
      <c r="A213" s="5" t="s">
        <v>20</v>
      </c>
      <c r="B213" s="53" t="s">
        <v>1</v>
      </c>
      <c r="C213" s="53"/>
      <c r="D213" s="53" t="s">
        <v>22</v>
      </c>
      <c r="E213" s="53"/>
      <c r="F213" s="30" t="s">
        <v>21</v>
      </c>
      <c r="G213" s="5" t="s">
        <v>543</v>
      </c>
    </row>
    <row r="214" spans="1:7" ht="25.5" customHeight="1" x14ac:dyDescent="0.25">
      <c r="A214" s="34" t="s">
        <v>254</v>
      </c>
      <c r="B214" s="62" t="s">
        <v>255</v>
      </c>
      <c r="C214" s="63"/>
      <c r="D214" s="50" t="s">
        <v>496</v>
      </c>
      <c r="E214" s="51"/>
      <c r="F214" s="39">
        <v>7673.4</v>
      </c>
      <c r="G214" s="8">
        <f>F214/$F$230</f>
        <v>4.9196863281325082E-6</v>
      </c>
    </row>
    <row r="215" spans="1:7" ht="15" customHeight="1" x14ac:dyDescent="0.25">
      <c r="A215" s="5" t="s">
        <v>310</v>
      </c>
      <c r="B215" s="60"/>
      <c r="C215" s="61"/>
      <c r="D215" s="50"/>
      <c r="E215" s="51"/>
      <c r="F215" s="7">
        <f>F214</f>
        <v>7673.4</v>
      </c>
      <c r="G215" s="8">
        <f>F215/$F$230</f>
        <v>4.9196863281325082E-6</v>
      </c>
    </row>
    <row r="217" spans="1:7" x14ac:dyDescent="0.25">
      <c r="A217" s="3" t="s">
        <v>552</v>
      </c>
    </row>
    <row r="218" spans="1:7" ht="42" customHeight="1" x14ac:dyDescent="0.25">
      <c r="A218" s="5" t="s">
        <v>23</v>
      </c>
      <c r="B218" s="50" t="s">
        <v>20</v>
      </c>
      <c r="C218" s="51"/>
      <c r="D218" s="5" t="s">
        <v>22</v>
      </c>
      <c r="E218" s="5" t="s">
        <v>24</v>
      </c>
      <c r="F218" s="5" t="s">
        <v>21</v>
      </c>
      <c r="G218" s="5" t="s">
        <v>543</v>
      </c>
    </row>
    <row r="219" spans="1:7" ht="42" customHeight="1" x14ac:dyDescent="0.25">
      <c r="A219" s="5" t="s">
        <v>315</v>
      </c>
      <c r="B219" s="60" t="s">
        <v>168</v>
      </c>
      <c r="C219" s="61"/>
      <c r="D219" s="34" t="s">
        <v>131</v>
      </c>
      <c r="E219" s="6">
        <v>34837</v>
      </c>
      <c r="F219" s="7">
        <v>25399554.390000001</v>
      </c>
      <c r="G219" s="8">
        <f>F219/$F$230</f>
        <v>1.6284546677240993E-2</v>
      </c>
    </row>
    <row r="220" spans="1:7" ht="42" customHeight="1" x14ac:dyDescent="0.25">
      <c r="A220" s="34" t="s">
        <v>315</v>
      </c>
      <c r="B220" s="60" t="s">
        <v>168</v>
      </c>
      <c r="C220" s="61"/>
      <c r="D220" s="34" t="s">
        <v>131</v>
      </c>
      <c r="E220" s="6">
        <v>342</v>
      </c>
      <c r="F220" s="7">
        <v>249351.19</v>
      </c>
      <c r="G220" s="8">
        <f>F220/$F$230</f>
        <v>1.5986780831789968E-4</v>
      </c>
    </row>
    <row r="221" spans="1:7" ht="42" customHeight="1" x14ac:dyDescent="0.25">
      <c r="A221" s="5" t="s">
        <v>315</v>
      </c>
      <c r="B221" s="60" t="s">
        <v>168</v>
      </c>
      <c r="C221" s="61"/>
      <c r="D221" s="34" t="s">
        <v>791</v>
      </c>
      <c r="E221" s="6">
        <v>96219</v>
      </c>
      <c r="F221" s="7">
        <v>71436325.519999996</v>
      </c>
      <c r="G221" s="8">
        <f>F221/$F$230</f>
        <v>4.5800338049986629E-2</v>
      </c>
    </row>
    <row r="222" spans="1:7" x14ac:dyDescent="0.25">
      <c r="A222" s="5" t="s">
        <v>310</v>
      </c>
      <c r="B222" s="69"/>
      <c r="C222" s="69"/>
      <c r="D222" s="31"/>
      <c r="E222" s="1"/>
      <c r="F222" s="7">
        <f>SUM(F219:F221)</f>
        <v>97085231.099999994</v>
      </c>
      <c r="G222" s="8">
        <f>F222/$F$230</f>
        <v>6.2244752535545518E-2</v>
      </c>
    </row>
    <row r="224" spans="1:7" x14ac:dyDescent="0.25">
      <c r="A224" s="3" t="s">
        <v>553</v>
      </c>
    </row>
    <row r="225" spans="1:7" ht="45" x14ac:dyDescent="0.25">
      <c r="A225" s="70" t="s">
        <v>25</v>
      </c>
      <c r="B225" s="71"/>
      <c r="C225" s="71"/>
      <c r="D225" s="71"/>
      <c r="E225" s="72"/>
      <c r="F225" s="5" t="s">
        <v>21</v>
      </c>
      <c r="G225" s="5" t="s">
        <v>543</v>
      </c>
    </row>
    <row r="226" spans="1:7" x14ac:dyDescent="0.25">
      <c r="A226" s="64" t="s">
        <v>793</v>
      </c>
      <c r="B226" s="65"/>
      <c r="C226" s="65"/>
      <c r="D226" s="65"/>
      <c r="E226" s="66"/>
      <c r="F226" s="7">
        <v>180000</v>
      </c>
      <c r="G226" s="8">
        <f>F226/$F$230</f>
        <v>1.1540432390646278E-4</v>
      </c>
    </row>
    <row r="227" spans="1:7" hidden="1" x14ac:dyDescent="0.25">
      <c r="A227" s="64"/>
      <c r="B227" s="65"/>
      <c r="C227" s="65"/>
      <c r="D227" s="65"/>
      <c r="E227" s="66"/>
      <c r="F227" s="7"/>
      <c r="G227" s="8">
        <f>F227/$F$230</f>
        <v>0</v>
      </c>
    </row>
    <row r="228" spans="1:7" x14ac:dyDescent="0.25">
      <c r="A228" s="50" t="s">
        <v>310</v>
      </c>
      <c r="B228" s="67"/>
      <c r="C228" s="67"/>
      <c r="D228" s="67"/>
      <c r="E228" s="51"/>
      <c r="F228" s="7">
        <f>SUM(F226:F227)</f>
        <v>180000</v>
      </c>
      <c r="G228" s="8">
        <f>F228/$F$230</f>
        <v>1.1540432390646278E-4</v>
      </c>
    </row>
    <row r="230" spans="1:7" x14ac:dyDescent="0.25">
      <c r="A230" s="45" t="s">
        <v>26</v>
      </c>
      <c r="B230" s="46"/>
      <c r="C230" s="46"/>
      <c r="D230" s="46"/>
      <c r="E230" s="47"/>
      <c r="F230" s="7">
        <f>F150+F173+F184+F189+F203+F210+F222+F215+F226</f>
        <v>1559733586.2900002</v>
      </c>
      <c r="G230" s="8">
        <f>F230/$F$230</f>
        <v>1</v>
      </c>
    </row>
  </sheetData>
  <autoFilter ref="A153:I153">
    <sortState ref="A154:I173">
      <sortCondition ref="D153"/>
    </sortState>
  </autoFilter>
  <mergeCells count="33">
    <mergeCell ref="B213:C213"/>
    <mergeCell ref="D213:E213"/>
    <mergeCell ref="B215:C215"/>
    <mergeCell ref="D215:E215"/>
    <mergeCell ref="A230:E230"/>
    <mergeCell ref="B218:C218"/>
    <mergeCell ref="B222:C222"/>
    <mergeCell ref="A225:E225"/>
    <mergeCell ref="A228:E228"/>
    <mergeCell ref="A227:E227"/>
    <mergeCell ref="B219:C219"/>
    <mergeCell ref="A226:E226"/>
    <mergeCell ref="B221:C221"/>
    <mergeCell ref="B214:C214"/>
    <mergeCell ref="D214:E214"/>
    <mergeCell ref="B220:C220"/>
    <mergeCell ref="B203:C203"/>
    <mergeCell ref="D203:E203"/>
    <mergeCell ref="B210:E210"/>
    <mergeCell ref="D206:E206"/>
    <mergeCell ref="D207:E207"/>
    <mergeCell ref="D208:E208"/>
    <mergeCell ref="D209:E209"/>
    <mergeCell ref="A1:G1"/>
    <mergeCell ref="D192:E192"/>
    <mergeCell ref="D196:E196"/>
    <mergeCell ref="D197:E197"/>
    <mergeCell ref="D193:E193"/>
    <mergeCell ref="D198:E198"/>
    <mergeCell ref="D199:E199"/>
    <mergeCell ref="D200:E200"/>
    <mergeCell ref="D201:E201"/>
    <mergeCell ref="D202:E20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2022-07-27T11:49:36Z</dcterms:modified>
</cp:coreProperties>
</file>