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27555" windowHeight="1200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накопления'!$A$4:$I$4</definedName>
    <definedName name="_xlnm._FilterDatabase" localSheetId="1" hidden="1">'Пенсионные резервы'!$A$4:$Z$4</definedName>
  </definedNames>
  <calcPr calcId="145621"/>
</workbook>
</file>

<file path=xl/calcChain.xml><?xml version="1.0" encoding="utf-8"?>
<calcChain xmlns="http://schemas.openxmlformats.org/spreadsheetml/2006/main">
  <c r="F175" i="1" l="1"/>
  <c r="F192" i="1"/>
  <c r="F122" i="4" l="1"/>
  <c r="F246" i="1" l="1"/>
  <c r="F191" i="4" l="1"/>
  <c r="F182" i="4"/>
  <c r="F175" i="4"/>
  <c r="F156" i="4"/>
  <c r="F145" i="4"/>
  <c r="F210" i="4"/>
  <c r="F259" i="1" l="1"/>
  <c r="F261" i="1" s="1"/>
  <c r="F216" i="1" l="1"/>
  <c r="F226" i="1"/>
  <c r="F236" i="1"/>
  <c r="G244" i="1" l="1"/>
  <c r="F199" i="4"/>
  <c r="G190" i="1" l="1"/>
  <c r="G230" i="1"/>
  <c r="G123" i="1"/>
  <c r="G175" i="1"/>
  <c r="G215" i="1"/>
  <c r="G211" i="1"/>
  <c r="G214" i="1"/>
  <c r="G210" i="1"/>
  <c r="G213" i="1"/>
  <c r="G209" i="1"/>
  <c r="G212" i="1"/>
  <c r="G208" i="1"/>
  <c r="G170" i="1"/>
  <c r="G173" i="1"/>
  <c r="G172" i="1"/>
  <c r="G171" i="1"/>
  <c r="G174" i="1"/>
  <c r="G254" i="1"/>
  <c r="G33" i="1"/>
  <c r="G233" i="1"/>
  <c r="G253" i="1"/>
  <c r="G169" i="1"/>
  <c r="G245" i="1"/>
  <c r="G231" i="1"/>
  <c r="G251" i="1"/>
  <c r="G232" i="1"/>
  <c r="G12" i="1"/>
  <c r="G88" i="1"/>
  <c r="G168" i="1"/>
  <c r="G165" i="1"/>
  <c r="G167" i="1"/>
  <c r="G164" i="1"/>
  <c r="G166" i="1"/>
  <c r="G38" i="1"/>
  <c r="G92" i="1"/>
  <c r="G235" i="1"/>
  <c r="G234" i="1"/>
  <c r="G161" i="1"/>
  <c r="G160" i="1"/>
  <c r="G163" i="1"/>
  <c r="G159" i="1"/>
  <c r="G127" i="1"/>
  <c r="G144" i="1"/>
  <c r="G162" i="1"/>
  <c r="G257" i="1"/>
  <c r="G258" i="1"/>
  <c r="G147" i="1"/>
  <c r="G26" i="1"/>
  <c r="G29" i="1"/>
  <c r="G113" i="1"/>
  <c r="G75" i="1"/>
  <c r="G243" i="1" l="1"/>
  <c r="G250" i="1"/>
  <c r="G64" i="1"/>
  <c r="G10" i="1"/>
  <c r="G158" i="1"/>
  <c r="G30" i="1"/>
  <c r="G256" i="1"/>
  <c r="G255" i="1"/>
  <c r="G252" i="1"/>
  <c r="G192" i="1"/>
  <c r="G156" i="1"/>
  <c r="G157" i="1"/>
  <c r="G148" i="1"/>
  <c r="G246" i="1"/>
  <c r="G236" i="1"/>
  <c r="G154" i="1"/>
  <c r="G153" i="1"/>
  <c r="G155" i="1"/>
  <c r="G22" i="1"/>
  <c r="G78" i="1"/>
  <c r="G152" i="1"/>
  <c r="G129" i="1"/>
  <c r="G81" i="1"/>
  <c r="G151" i="1"/>
  <c r="G242" i="1"/>
  <c r="G226" i="1"/>
  <c r="G149" i="1"/>
  <c r="G112" i="1"/>
  <c r="G150" i="1"/>
  <c r="G141" i="1"/>
  <c r="G139" i="1"/>
  <c r="G98" i="1"/>
  <c r="G6" i="1"/>
  <c r="G42" i="1"/>
  <c r="F161" i="4"/>
  <c r="F212" i="4" l="1"/>
  <c r="G121" i="4" l="1"/>
  <c r="G206" i="4"/>
  <c r="G119" i="4"/>
  <c r="G120" i="4"/>
  <c r="G209" i="4"/>
  <c r="G118" i="4"/>
  <c r="G116" i="4"/>
  <c r="G208" i="4"/>
  <c r="G205" i="4"/>
  <c r="G129" i="4"/>
  <c r="G150" i="4"/>
  <c r="G30" i="4"/>
  <c r="G68" i="4"/>
  <c r="G175" i="4"/>
  <c r="G199" i="4"/>
  <c r="G23" i="4"/>
  <c r="G127" i="4"/>
  <c r="G198" i="4"/>
  <c r="G78" i="4"/>
  <c r="G128" i="4"/>
  <c r="G169" i="4"/>
  <c r="G56" i="4"/>
  <c r="G19" i="4"/>
  <c r="G33" i="4"/>
  <c r="G110" i="4"/>
  <c r="G5" i="4"/>
  <c r="G143" i="4"/>
  <c r="G161" i="4"/>
  <c r="G196" i="4"/>
  <c r="G93" i="4"/>
  <c r="G53" i="4"/>
  <c r="G17" i="4"/>
  <c r="G99" i="4"/>
  <c r="G182" i="4"/>
  <c r="G171" i="4"/>
  <c r="G142" i="4"/>
  <c r="G156" i="4"/>
  <c r="G79" i="4"/>
  <c r="G46" i="4"/>
  <c r="G96" i="4"/>
  <c r="G92" i="4"/>
  <c r="G186" i="4"/>
  <c r="G130" i="4"/>
  <c r="G174" i="4"/>
  <c r="G141" i="4"/>
  <c r="G133" i="4"/>
  <c r="G136" i="4"/>
  <c r="G145" i="4"/>
  <c r="G50" i="4"/>
  <c r="G97" i="4"/>
  <c r="G8" i="4"/>
  <c r="G51" i="4"/>
  <c r="G155" i="4"/>
  <c r="G137" i="4"/>
  <c r="G134" i="4"/>
  <c r="G126" i="4"/>
  <c r="G207" i="4"/>
  <c r="G40" i="4"/>
  <c r="G25" i="4"/>
  <c r="G73" i="4"/>
  <c r="G10" i="4"/>
  <c r="G45" i="4"/>
  <c r="G57" i="4"/>
  <c r="G212" i="4"/>
  <c r="G104" i="4"/>
  <c r="G144" i="4"/>
  <c r="G170" i="4"/>
  <c r="G72" i="4"/>
  <c r="G84" i="4"/>
  <c r="G7" i="4"/>
  <c r="G102" i="4"/>
  <c r="G29" i="4"/>
  <c r="G86" i="4"/>
  <c r="G31" i="4"/>
  <c r="G66" i="4"/>
  <c r="G6" i="4"/>
  <c r="G154" i="4"/>
  <c r="G188" i="4"/>
  <c r="G63" i="4"/>
  <c r="G24" i="4"/>
  <c r="G74" i="4"/>
  <c r="G41" i="4"/>
  <c r="G203" i="4"/>
  <c r="G112" i="4"/>
  <c r="G153" i="4"/>
  <c r="G117" i="4"/>
  <c r="G173" i="4"/>
  <c r="G101" i="4"/>
  <c r="G98" i="4"/>
  <c r="G48" i="4"/>
  <c r="G67" i="4"/>
  <c r="G88" i="4"/>
  <c r="G39" i="4"/>
  <c r="G105" i="4"/>
  <c r="G70" i="4"/>
  <c r="G38" i="4"/>
  <c r="G12" i="4"/>
  <c r="G85" i="4"/>
  <c r="G21" i="4"/>
  <c r="G191" i="4"/>
  <c r="G28" i="4"/>
  <c r="G179" i="4"/>
  <c r="G187" i="4"/>
  <c r="G114" i="4"/>
  <c r="G91" i="4"/>
  <c r="G61" i="4"/>
  <c r="G36" i="4"/>
  <c r="G106" i="4"/>
  <c r="G60" i="4"/>
  <c r="G11" i="4"/>
  <c r="G80" i="4"/>
  <c r="G44" i="4"/>
  <c r="G35" i="4"/>
  <c r="G13" i="4"/>
  <c r="G100" i="4"/>
  <c r="G82" i="4"/>
  <c r="G49" i="4"/>
  <c r="G34" i="4"/>
  <c r="G22" i="4"/>
  <c r="G9" i="4"/>
  <c r="G95" i="4"/>
  <c r="G81" i="4"/>
  <c r="G62" i="4"/>
  <c r="G52" i="4"/>
  <c r="G37" i="4"/>
  <c r="G15" i="4"/>
  <c r="G58" i="4"/>
  <c r="G197" i="4"/>
  <c r="G108" i="4"/>
  <c r="G71" i="4"/>
  <c r="G181" i="4"/>
  <c r="G195" i="4"/>
  <c r="G65" i="4"/>
  <c r="G190" i="4"/>
  <c r="G115" i="4"/>
  <c r="G204" i="4"/>
  <c r="G139" i="4"/>
  <c r="G160" i="4"/>
  <c r="G131" i="4"/>
  <c r="G132" i="4"/>
  <c r="G138" i="4"/>
  <c r="G149" i="4"/>
  <c r="G135" i="4"/>
  <c r="G140" i="4"/>
  <c r="G122" i="4"/>
  <c r="G172" i="4"/>
  <c r="G87" i="4"/>
  <c r="G55" i="4"/>
  <c r="G18" i="4"/>
  <c r="G77" i="4"/>
  <c r="G14" i="4"/>
  <c r="G76" i="4"/>
  <c r="G94" i="4"/>
  <c r="G64" i="4"/>
  <c r="G43" i="4"/>
  <c r="G20" i="4"/>
  <c r="G90" i="4"/>
  <c r="G75" i="4"/>
  <c r="G59" i="4"/>
  <c r="G42" i="4"/>
  <c r="G27" i="4"/>
  <c r="G16" i="4"/>
  <c r="G103" i="4"/>
  <c r="G89" i="4"/>
  <c r="G69" i="4"/>
  <c r="G54" i="4"/>
  <c r="G47" i="4"/>
  <c r="G26" i="4"/>
  <c r="G180" i="4"/>
  <c r="G109" i="4"/>
  <c r="G210" i="4"/>
  <c r="G111" i="4"/>
  <c r="G107" i="4"/>
  <c r="G151" i="4"/>
  <c r="G113" i="4"/>
  <c r="G152" i="4"/>
  <c r="G189" i="4"/>
  <c r="G32" i="4"/>
  <c r="G83" i="4"/>
  <c r="G146" i="1"/>
  <c r="G240" i="1"/>
  <c r="G191" i="1"/>
  <c r="G241" i="1" l="1"/>
  <c r="G142" i="1"/>
  <c r="G135" i="1"/>
  <c r="G143" i="1"/>
  <c r="G134" i="1"/>
  <c r="G34" i="1"/>
  <c r="G103" i="1"/>
  <c r="G131" i="1"/>
  <c r="G27" i="1"/>
  <c r="G96" i="1"/>
  <c r="G99" i="1"/>
  <c r="G82" i="1"/>
  <c r="G43" i="1"/>
  <c r="G45" i="1"/>
  <c r="G80" i="1"/>
  <c r="G140" i="1"/>
  <c r="G74" i="1"/>
  <c r="G20" i="1"/>
  <c r="G39" i="1"/>
  <c r="G110" i="1"/>
  <c r="G49" i="1"/>
  <c r="G61" i="1"/>
  <c r="G108" i="1"/>
  <c r="G107" i="1"/>
  <c r="G138" i="1"/>
  <c r="G77" i="1"/>
  <c r="G31" i="1"/>
  <c r="G102" i="1"/>
  <c r="G51" i="1"/>
  <c r="G84" i="1"/>
  <c r="G46" i="1"/>
  <c r="G47" i="1"/>
  <c r="G67" i="1"/>
  <c r="G133" i="1"/>
  <c r="G125" i="1"/>
  <c r="G66" i="1"/>
  <c r="G93" i="1"/>
  <c r="G17" i="1"/>
  <c r="G145" i="1"/>
  <c r="G91" i="1"/>
  <c r="G52" i="1"/>
  <c r="G85" i="1"/>
  <c r="G109" i="1"/>
  <c r="G132" i="1"/>
  <c r="G79" i="1"/>
  <c r="G24" i="1"/>
  <c r="G71" i="1"/>
  <c r="G122" i="1"/>
  <c r="G36" i="1"/>
  <c r="G130" i="1"/>
  <c r="G76" i="1"/>
  <c r="G50" i="1"/>
  <c r="G120" i="1"/>
  <c r="G23" i="1"/>
  <c r="G58" i="1"/>
  <c r="G97" i="1"/>
  <c r="G18" i="1"/>
  <c r="G60" i="1"/>
  <c r="G68" i="1"/>
  <c r="G53" i="1"/>
  <c r="G19" i="1"/>
  <c r="G40" i="1"/>
  <c r="G59" i="1"/>
  <c r="G83" i="1"/>
  <c r="G128" i="1"/>
  <c r="G7" i="1"/>
  <c r="G105" i="1"/>
  <c r="G104" i="1"/>
  <c r="G117" i="1"/>
  <c r="G13" i="1"/>
  <c r="G119" i="1"/>
  <c r="G121" i="1"/>
  <c r="G56" i="1"/>
  <c r="G15" i="1"/>
  <c r="G95" i="1"/>
  <c r="G116" i="1"/>
  <c r="G8" i="1"/>
  <c r="G63" i="1"/>
  <c r="G28" i="1"/>
  <c r="G94" i="1"/>
  <c r="G100" i="1"/>
  <c r="G41" i="1"/>
  <c r="G106" i="1"/>
  <c r="G48" i="1"/>
  <c r="G55" i="1"/>
  <c r="G101" i="1"/>
  <c r="G126" i="1"/>
  <c r="G62" i="1"/>
  <c r="G87" i="1"/>
  <c r="G11" i="1"/>
  <c r="G70" i="1"/>
  <c r="G118" i="1"/>
  <c r="G21" i="1"/>
  <c r="G90" i="1"/>
  <c r="G115" i="1"/>
  <c r="G9" i="1"/>
  <c r="G16" i="1"/>
  <c r="G73" i="1"/>
  <c r="G137" i="1"/>
  <c r="G86" i="1"/>
  <c r="G14" i="1"/>
  <c r="G72" i="1"/>
  <c r="G89" i="1"/>
  <c r="G124" i="1"/>
  <c r="G35" i="1"/>
  <c r="G114" i="1"/>
  <c r="G57" i="1"/>
  <c r="G25" i="1"/>
  <c r="G44" i="1"/>
  <c r="G32" i="1"/>
  <c r="G69" i="1"/>
  <c r="G37" i="1"/>
  <c r="G54" i="1"/>
  <c r="G111" i="1"/>
  <c r="G65" i="1"/>
  <c r="G136" i="1"/>
  <c r="G182" i="1"/>
  <c r="G186" i="1"/>
  <c r="G183" i="1"/>
  <c r="G187" i="1"/>
  <c r="G181" i="1"/>
  <c r="G189" i="1"/>
  <c r="G184" i="1"/>
  <c r="G185" i="1"/>
  <c r="G188" i="1"/>
  <c r="G180" i="1"/>
  <c r="G5" i="1"/>
  <c r="G261" i="1"/>
  <c r="G179" i="1"/>
  <c r="G222" i="1"/>
  <c r="G216" i="1"/>
  <c r="G224" i="1"/>
  <c r="G223" i="1"/>
  <c r="G221" i="1"/>
  <c r="G220" i="1"/>
  <c r="G225" i="1"/>
</calcChain>
</file>

<file path=xl/sharedStrings.xml><?xml version="1.0" encoding="utf-8"?>
<sst xmlns="http://schemas.openxmlformats.org/spreadsheetml/2006/main" count="1573" uniqueCount="718">
  <si>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</si>
  <si>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</si>
  <si>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</si>
  <si>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</si>
  <si>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</si>
  <si>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</si>
  <si>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</si>
  <si>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</si>
  <si>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</si>
  <si>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</si>
  <si>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</si>
  <si>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</si>
  <si>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</si>
  <si>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</si>
  <si>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</si>
  <si>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</si>
  <si>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</si>
  <si>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</si>
  <si>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</si>
  <si>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</si>
  <si>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</si>
  <si>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</si>
  <si>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</si>
  <si>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</si>
  <si>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</si>
  <si>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</si>
  <si>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</si>
  <si>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</si>
  <si>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</si>
  <si>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</si>
  <si>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</si>
  <si>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</si>
  <si>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</si>
  <si>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</si>
  <si>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</si>
  <si>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</si>
  <si>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</si>
  <si>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</si>
  <si>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</si>
  <si>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</si>
  <si>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</si>
  <si>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RU35016MOO0</t>
  </si>
  <si>
    <t>государственные ЦБ субъектов РФ RU34012LIP0</t>
  </si>
  <si>
    <t>RU000A102H91</t>
  </si>
  <si>
    <t>RU000A0JXSS1</t>
  </si>
  <si>
    <t>RU000A100N12</t>
  </si>
  <si>
    <t>RU000A101XN7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</si>
  <si>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</si>
  <si>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</si>
  <si>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</si>
  <si>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</si>
  <si>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</si>
  <si>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</si>
  <si>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</si>
  <si>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</si>
  <si>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</si>
  <si>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</si>
  <si>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RU000A0ZYXV9</t>
  </si>
  <si>
    <t>RU000A101137</t>
  </si>
  <si>
    <t>RU000A102KZ6</t>
  </si>
  <si>
    <t>RU000A0JXPG2</t>
  </si>
  <si>
    <t>RU000A1003A4</t>
  </si>
  <si>
    <t>RU000A0JVA10</t>
  </si>
  <si>
    <t>RU000A0JVWJ6</t>
  </si>
  <si>
    <t>RU000A102598</t>
  </si>
  <si>
    <t>RU000A101PJ1</t>
  </si>
  <si>
    <t>RU000A102G35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</si>
  <si>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</si>
  <si>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</si>
  <si>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</si>
  <si>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</si>
  <si>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</si>
  <si>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</si>
  <si>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</si>
  <si>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</si>
  <si>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</si>
  <si>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</si>
  <si>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</si>
  <si>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</si>
  <si>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</si>
  <si>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</si>
  <si>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</si>
  <si>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RU000A0JX355</t>
  </si>
  <si>
    <t>RU000A0JXQK2</t>
  </si>
  <si>
    <t>RU000A0ZYT40</t>
  </si>
  <si>
    <t>RU000A0ZYVU5</t>
  </si>
  <si>
    <t>RU000A0JV1X3</t>
  </si>
  <si>
    <t>RU000A0JUCR3</t>
  </si>
  <si>
    <t>RU000A1011R1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</si>
  <si>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</si>
  <si>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</si>
  <si>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</si>
  <si>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</si>
  <si>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</si>
  <si>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</si>
  <si>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</si>
  <si>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</si>
  <si>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</si>
  <si>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</si>
  <si>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</si>
  <si>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</si>
  <si>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</si>
  <si>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RU000A100BB0</t>
  </si>
  <si>
    <t>RU000A0JVD25</t>
  </si>
  <si>
    <t>RU000A101T64</t>
  </si>
  <si>
    <t>RU000A100DZ5</t>
  </si>
  <si>
    <t>RU000A101MB5</t>
  </si>
  <si>
    <t>RU000A101CQ4</t>
  </si>
  <si>
    <t>RU000A101PU8</t>
  </si>
  <si>
    <t>RU000A1029A9</t>
  </si>
  <si>
    <t>RU000A0ZZQN7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</si>
  <si>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</si>
  <si>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</si>
  <si>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</si>
  <si>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</si>
  <si>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</si>
  <si>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</si>
  <si>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</si>
  <si>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</si>
  <si>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</si>
  <si>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</si>
  <si>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</si>
  <si>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</si>
  <si>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</si>
  <si>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</si>
  <si>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</si>
  <si>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</si>
  <si>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</si>
  <si>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</si>
  <si>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</si>
  <si>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</si>
  <si>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</si>
  <si>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</si>
  <si>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</si>
  <si>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</si>
  <si>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</si>
  <si>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</si>
  <si>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</si>
  <si>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</si>
  <si>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</si>
  <si>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</si>
  <si>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</si>
  <si>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</si>
  <si>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</si>
  <si>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</si>
  <si>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</si>
  <si>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</si>
  <si>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</si>
  <si>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</si>
  <si>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</si>
  <si>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</si>
  <si>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</si>
  <si>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</si>
  <si>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</si>
  <si>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</si>
  <si>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</si>
  <si>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</si>
  <si>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</si>
  <si>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</si>
  <si>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</si>
  <si>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</si>
  <si>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</si>
  <si>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</si>
  <si>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</si>
  <si>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</si>
  <si>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</si>
  <si>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</si>
  <si>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</si>
  <si>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</si>
  <si>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</si>
  <si>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</si>
  <si>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</si>
  <si>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</si>
  <si>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</si>
  <si>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</si>
  <si>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</si>
  <si>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</si>
  <si>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</si>
  <si>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</si>
  <si>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</si>
  <si>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</si>
  <si>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</si>
  <si>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</si>
  <si>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</si>
  <si>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</si>
  <si>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</si>
  <si>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</si>
  <si>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</si>
  <si>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</si>
  <si>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</si>
  <si>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</si>
  <si>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</si>
  <si>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</si>
  <si>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</si>
  <si>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</si>
  <si>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</si>
  <si>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</si>
  <si>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</si>
  <si>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</si>
  <si>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</si>
  <si>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</si>
  <si>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</si>
  <si>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</si>
  <si>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</si>
  <si>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</si>
  <si>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</si>
  <si>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</si>
  <si>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</si>
  <si>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</si>
  <si>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</si>
  <si>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</si>
  <si>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</si>
  <si>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</si>
  <si>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</si>
  <si>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</si>
  <si>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</si>
  <si>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</si>
  <si>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</si>
  <si>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</si>
  <si>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</si>
  <si>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</si>
  <si>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</si>
  <si>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</si>
  <si>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</si>
  <si>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</si>
  <si>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</si>
  <si>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</si>
  <si>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</si>
  <si>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</si>
  <si>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</si>
  <si>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</si>
  <si>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</si>
  <si>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</si>
  <si>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</si>
  <si>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</si>
  <si>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</si>
  <si>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</si>
  <si>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</si>
  <si>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</si>
  <si>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</si>
  <si>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</si>
  <si>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</si>
  <si>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</si>
  <si>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</si>
  <si>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</si>
  <si>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</si>
  <si>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</si>
  <si>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</si>
  <si>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</si>
  <si>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</si>
  <si>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</si>
  <si>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</si>
  <si>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</si>
  <si>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</si>
  <si>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</si>
  <si>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</si>
  <si>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</si>
  <si>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</si>
  <si>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</si>
  <si>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</si>
  <si>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</si>
  <si>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</si>
  <si>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</si>
  <si>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</si>
  <si>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</si>
  <si>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</si>
  <si>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</si>
  <si>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</si>
  <si>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</si>
  <si>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</si>
  <si>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</si>
  <si>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</si>
  <si>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</si>
  <si>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</si>
  <si>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</si>
  <si>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</si>
  <si>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</si>
  <si>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</si>
  <si>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</si>
  <si>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</si>
  <si>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</si>
  <si>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</si>
  <si>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</si>
  <si>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</si>
  <si>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</si>
  <si>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4B02-08-32432-H</t>
  </si>
  <si>
    <t>облигации ПАО "ГТЛК" 4B02-13-32432-H-001P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</si>
  <si>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</si>
  <si>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</si>
  <si>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</si>
  <si>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</si>
  <si>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</si>
  <si>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</si>
  <si>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"НГК "Славнефть" 4B02-01-00221-A-001P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</si>
  <si>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</si>
  <si>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</si>
  <si>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</si>
  <si>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</si>
  <si>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</si>
  <si>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</si>
  <si>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</si>
  <si>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</si>
  <si>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</si>
  <si>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</si>
  <si>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4B02-03-00124-A-002P</t>
  </si>
  <si>
    <t>облигации ПАО "РОСТЕЛЕКОМ" 4B02-04-00124-A-001P</t>
  </si>
  <si>
    <t>облигации ПАО "РУСАЛ Братск" 4B02-01-20075-F-001P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</si>
  <si>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</si>
  <si>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</si>
  <si>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</si>
  <si>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</si>
  <si>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"Уралкалий" 4B02-04-00296-A-001P</t>
  </si>
  <si>
    <t>облигации ПАО "ФСК ЕЭС" 4B02-01-65018-D-001P</t>
  </si>
  <si>
    <t>облигации ПАО "ФСК ЕЭС" 4B02-04-65018-D</t>
  </si>
  <si>
    <t>облигации ПАО "ЯТЭК" 4B02-01-20510-F-001P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</si>
  <si>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</si>
  <si>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</si>
  <si>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</si>
  <si>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</si>
  <si>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</si>
  <si>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</si>
  <si>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</si>
  <si>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</si>
  <si>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</si>
  <si>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</si>
  <si>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</si>
  <si>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</si>
  <si>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</si>
  <si>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</si>
  <si>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</si>
  <si>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</si>
  <si>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</si>
  <si>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</si>
  <si>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</si>
  <si>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</si>
  <si>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</si>
  <si>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</si>
  <si>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</si>
  <si>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</si>
  <si>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</si>
  <si>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ПАО "БЕЛУГА ГРУПП" 4B02-01-55052-E-002P</t>
  </si>
  <si>
    <t>облигации ПАО "Россети" 4B02-02-55385-E-001P</t>
  </si>
  <si>
    <t>RU000A102A15</t>
  </si>
  <si>
    <t>RU000A0JX0B9</t>
  </si>
  <si>
    <t>RU000A0JXR43</t>
  </si>
  <si>
    <t>RU000A0JWZ77</t>
  </si>
  <si>
    <t>RU000A0JX0Z8</t>
  </si>
  <si>
    <t>RU000A0JUKX4</t>
  </si>
  <si>
    <t>RU000A0JQ7Z2</t>
  </si>
  <si>
    <t>RU000A0ZYUV5</t>
  </si>
  <si>
    <t>RU000A101QM3</t>
  </si>
  <si>
    <t>RU000A0ZYV04</t>
  </si>
  <si>
    <t>RU000A101ST4</t>
  </si>
  <si>
    <t>RU000A1015E0</t>
  </si>
  <si>
    <t>RU000A101MG4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</si>
  <si>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</si>
  <si>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</si>
  <si>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</si>
  <si>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</si>
  <si>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</si>
  <si>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</si>
  <si>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</si>
  <si>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</si>
  <si>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</si>
  <si>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</si>
  <si>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</si>
  <si>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</si>
  <si>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</si>
  <si>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</si>
  <si>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</si>
  <si>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</si>
  <si>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</si>
  <si>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</si>
  <si>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</si>
  <si>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</si>
  <si>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</si>
  <si>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</si>
  <si>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</si>
  <si>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</si>
  <si>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</si>
  <si>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</si>
  <si>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</si>
  <si>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</si>
  <si>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</si>
  <si>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</si>
  <si>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</si>
  <si>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</si>
  <si>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</si>
  <si>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</si>
  <si>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</si>
  <si>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</si>
  <si>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</si>
  <si>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</si>
  <si>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</si>
  <si>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</si>
  <si>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</si>
  <si>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</si>
  <si>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</si>
  <si>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</si>
  <si>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</si>
  <si>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</si>
  <si>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</si>
  <si>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</si>
  <si>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</si>
  <si>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</si>
  <si>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</si>
  <si>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</si>
  <si>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</si>
  <si>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</si>
  <si>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</si>
  <si>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</si>
  <si>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</si>
  <si>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</si>
  <si>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</si>
  <si>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</si>
  <si>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</si>
  <si>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</si>
  <si>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</si>
  <si>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</si>
  <si>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</si>
  <si>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</si>
  <si>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</si>
  <si>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</si>
  <si>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</si>
  <si>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</si>
  <si>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</si>
  <si>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</si>
  <si>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</si>
  <si>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</si>
  <si>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</si>
  <si>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</si>
  <si>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</si>
  <si>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</si>
  <si>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RU000A0ZYWY5</t>
  </si>
  <si>
    <t>RU000A0JWTN2</t>
  </si>
  <si>
    <t>RU000A100YU2</t>
  </si>
  <si>
    <t>RU000A100SZ3</t>
  </si>
  <si>
    <t>RU000A0ZZ9W4</t>
  </si>
  <si>
    <t>RU000A0JXS59</t>
  </si>
  <si>
    <t>RU000A101LX1</t>
  </si>
  <si>
    <t>RU000A0JXPN8</t>
  </si>
  <si>
    <t>RU000A0JWST1</t>
  </si>
  <si>
    <t>RU000A0ZZRK1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</si>
  <si>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</si>
  <si>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</si>
  <si>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</si>
  <si>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</si>
  <si>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</si>
  <si>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</si>
  <si>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</si>
  <si>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RU000A0JXE06</t>
  </si>
  <si>
    <t>RU000A0ZYU05</t>
  </si>
  <si>
    <t>RU000A0ZYJ91</t>
  </si>
  <si>
    <t>RU000A100PE4</t>
  </si>
  <si>
    <t>RU000A1009Z8</t>
  </si>
  <si>
    <t>RU000A101012</t>
  </si>
  <si>
    <t>RU000A1004W6</t>
  </si>
  <si>
    <t>RU000A0ZZES2</t>
  </si>
  <si>
    <t>RU000A100XC2</t>
  </si>
  <si>
    <t>RU000A102QP4</t>
  </si>
  <si>
    <t>RU000A102RT4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</si>
  <si>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</si>
  <si>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</si>
  <si>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</si>
  <si>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</si>
  <si>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</si>
  <si>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</si>
  <si>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</si>
  <si>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</si>
  <si>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</si>
  <si>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</si>
  <si>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</si>
  <si>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</si>
  <si>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</si>
  <si>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</si>
  <si>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</si>
  <si>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</si>
  <si>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</si>
  <si>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</si>
  <si>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</si>
  <si>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</si>
  <si>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</si>
  <si>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</si>
  <si>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</si>
  <si>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</si>
  <si>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</si>
  <si>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</si>
  <si>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</si>
  <si>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</si>
  <si>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</si>
  <si>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</si>
  <si>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</si>
  <si>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</si>
  <si>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</si>
  <si>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</si>
  <si>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</si>
  <si>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</si>
  <si>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</si>
  <si>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</si>
  <si>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</si>
  <si>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</si>
  <si>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</si>
  <si>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</si>
  <si>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</si>
  <si>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</si>
  <si>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</si>
  <si>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</si>
  <si>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</si>
  <si>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</si>
  <si>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</si>
  <si>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</si>
  <si>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</si>
  <si>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</si>
  <si>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</si>
  <si>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</si>
  <si>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</si>
  <si>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</si>
  <si>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</si>
  <si>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</si>
  <si>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</si>
  <si>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</si>
  <si>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</si>
  <si>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</si>
  <si>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</si>
  <si>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</si>
  <si>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</si>
  <si>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</si>
  <si>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</si>
  <si>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</si>
  <si>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</si>
  <si>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</si>
  <si>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</si>
  <si>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</si>
  <si>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</si>
  <si>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</si>
  <si>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</si>
  <si>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</si>
  <si>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</si>
  <si>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</si>
  <si>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</si>
  <si>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</si>
  <si>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</si>
  <si>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</si>
  <si>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</si>
  <si>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</si>
  <si>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</si>
  <si>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</si>
  <si>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</si>
  <si>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</si>
  <si>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</si>
  <si>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</si>
  <si>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</si>
  <si>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</si>
  <si>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</si>
  <si>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</si>
  <si>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</si>
  <si>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</si>
  <si>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</si>
  <si>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</si>
  <si>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</si>
  <si>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</si>
  <si>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</si>
  <si>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</si>
  <si>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</si>
  <si>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</si>
  <si>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</si>
  <si>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</si>
  <si>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</si>
  <si>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RU000A104FG2</t>
  </si>
  <si>
    <t>облигации ООО "ГК "Сегежа"  4B02-03-87154-H-002P</t>
  </si>
  <si>
    <t>облигации ООО "ГК "Сегежа" 4B02-03-87154-H-002P</t>
  </si>
  <si>
    <t>облигации федерального займа РФ 26223RMFS</t>
  </si>
  <si>
    <t>облигации ПАО "Магнит" 4B02-02-60525-P-002P</t>
  </si>
  <si>
    <t>RU000A101MC3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</si>
  <si>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</si>
  <si>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</si>
  <si>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</si>
  <si>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</si>
  <si>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</si>
  <si>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</si>
  <si>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</si>
  <si>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</si>
  <si>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</si>
  <si>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</si>
  <si>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</si>
  <si>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</si>
  <si>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</si>
  <si>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</si>
  <si>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облигации ПАО Сбербанк 4B02-370-01481-B-001P</t>
  </si>
  <si>
    <t>RU000A102CU4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</si>
  <si>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</si>
  <si>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</si>
  <si>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</si>
  <si>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</si>
  <si>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</si>
  <si>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</si>
  <si>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</si>
  <si>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</si>
  <si>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</si>
  <si>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</si>
  <si>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</si>
  <si>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</si>
  <si>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 ВЭБ.РФ 4B02-227-00004-T-001P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</si>
  <si>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</si>
  <si>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</si>
  <si>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</si>
  <si>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</si>
  <si>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</si>
  <si>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</si>
  <si>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</si>
  <si>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начисление дивидендов (акции обыкновенные ПАО "Сургутнефтегаз" 2-01-00155-A)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</si>
  <si>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</si>
  <si>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</si>
  <si>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</si>
  <si>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</si>
  <si>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</si>
  <si>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</si>
  <si>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</si>
  <si>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</si>
  <si>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40701810300470000034</t>
  </si>
  <si>
    <t>Банк ВТБ (ПАО)</t>
  </si>
  <si>
    <t>RU000A0JXN05</t>
  </si>
  <si>
    <t>облигации ОАО "РЖД" 4B02-01-65045-D-001P</t>
  </si>
  <si>
    <t>RU000A1055Q0</t>
  </si>
  <si>
    <t>облигации АО "ДОМ.РФ" 4B02-12-00739-A-001P</t>
  </si>
  <si>
    <t>40701810200000003375</t>
  </si>
  <si>
    <t>облигации АО "МХК "ЕвроХим" 4B02-06-31153-H-001P</t>
  </si>
  <si>
    <t>RU000A100RG5</t>
  </si>
  <si>
    <t>RU000A102713</t>
  </si>
  <si>
    <t>RU000A104HT1</t>
  </si>
  <si>
    <t>RU000A105A61</t>
  </si>
  <si>
    <t>облигации АО "Россельхозбанк" 4B021903349B001P</t>
  </si>
  <si>
    <t>облигации  ВЭБ.РФ 4B02-430-00004-T-001P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</si>
  <si>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</si>
  <si>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</si>
  <si>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</si>
  <si>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</si>
  <si>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Северсталь 1-02-00143-A )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</si>
  <si>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</si>
  <si>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</si>
  <si>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</si>
  <si>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</si>
  <si>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</si>
  <si>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RU000A101FA1</t>
  </si>
  <si>
    <t>облигации ПАО Сбербанк 4B02-500-01481-B-001P</t>
  </si>
  <si>
    <t>RU000A103WV8</t>
  </si>
  <si>
    <t>RU000A105GE2</t>
  </si>
  <si>
    <t>облигации ООО "ГАЗПРОМ КАПИТАЛ" 4B02-07-36400-R-001P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</si>
  <si>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</si>
  <si>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</si>
  <si>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</si>
  <si>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</si>
  <si>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</si>
  <si>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</si>
  <si>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</si>
  <si>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RU000A105B11</t>
  </si>
  <si>
    <t>облигации федерального займа РФ 29021RMFS</t>
  </si>
  <si>
    <t>облигации федерального займа РФ 25084RMFS</t>
  </si>
  <si>
    <t>РОСБАНК (ПАО)</t>
  </si>
  <si>
    <t>частичное погашение номинала облигации Правительство Ямало-Ненецкого автономного округа RU35002YML0</t>
  </si>
  <si>
    <t>оплата комиссий по сделкам Т+ (продажа облигаций  26237RMFS)</t>
  </si>
  <si>
    <t>RU000A0ZYBM4</t>
  </si>
  <si>
    <t>облигации ПАО "Альфа-Банк" 4B022101326B</t>
  </si>
  <si>
    <t>государственные ЦБ субъектов РФ RU34013MOO0</t>
  </si>
  <si>
    <t>облигации ООО "ИКС 5 ФИНАНС" 4B02-02-36241-R-002P</t>
  </si>
  <si>
    <t>RU000A105JP2</t>
  </si>
  <si>
    <t>RU000A105JU2</t>
  </si>
  <si>
    <t>облигации  ВЭБ.РФ 4B02-439-00004-T-001P</t>
  </si>
  <si>
    <t>RU000A0JUCS1</t>
  </si>
  <si>
    <t>облигации ПАО "НК "Роснефть" 4B02-05-00122-A</t>
  </si>
  <si>
    <t>RU000A105KP0</t>
  </si>
  <si>
    <t>облигации ПАО "Газпром нефть" 4B02-05-00146-A-003P</t>
  </si>
  <si>
    <t>облигации ПАО "РусГидро" 4B02-08-55038-E-001P</t>
  </si>
  <si>
    <t>RU000A105MW2</t>
  </si>
  <si>
    <t>облигации ПАО "РОССЕТИ" 4B02-07-65018-D-001P</t>
  </si>
  <si>
    <t>RU000A105PH6</t>
  </si>
  <si>
    <t>RU000A101988</t>
  </si>
  <si>
    <t>облигации  ВЭБ.РФ 4B02-303-00004-T-001P</t>
  </si>
  <si>
    <t>облигации ПАО "РОССЕТИ Московский регион" 4B02-07-65018-D-001P</t>
  </si>
  <si>
    <t>RU000A105SF4</t>
  </si>
  <si>
    <t>облигации АО "ДОМ.РФ" 4B02-14-00739-A-001P</t>
  </si>
  <si>
    <t>частичное погашение номинала облигации ПАО АНК "Башнефть" 4-06-00013-A</t>
  </si>
  <si>
    <t>частичное погашение номинала облигации ПАО АНК "Башнефть" 4-08-00013-A</t>
  </si>
  <si>
    <t xml:space="preserve">начисленный процентный доход по подтверждению №11 от 30.01.2023 к Генеральному соглашению №М61-4785/2016 от 15.02.2016 о порядке поддержания МНО на счетах </t>
  </si>
  <si>
    <t>42003810525200000060</t>
  </si>
  <si>
    <t>42003810725200000062</t>
  </si>
  <si>
    <t xml:space="preserve">начисленный процентный доход по подтверждению №7 от 30.01.2023 к Генеральному соглашению №М22-4785/2015 от 12.05.2015 о порядке поддержания МНО на счетах </t>
  </si>
  <si>
    <t>RU000A105VU7</t>
  </si>
  <si>
    <t>облигации АО "Эталон-Финанс" 4B02-01-55338-H-002P</t>
  </si>
  <si>
    <t>Акционерное общество "Эталон-Финанс"</t>
  </si>
  <si>
    <t>1047796714646</t>
  </si>
  <si>
    <t>облигации  ВЭБ.РФ 4B02-451-00004-T-001P</t>
  </si>
  <si>
    <t>RU000A105UB9</t>
  </si>
  <si>
    <t>облигации ПАО "РОСТЕЛЕКОМ" 4B02-10-00124-A-002P</t>
  </si>
  <si>
    <t>RU000A105UU9</t>
  </si>
  <si>
    <t>облигации ПАО "РусГидро" 4B02-09-55038-E-001P</t>
  </si>
  <si>
    <t>RU000A105SL2</t>
  </si>
  <si>
    <t>облигации ПАО "Полюс" 4B02-03-55192-E-001P</t>
  </si>
  <si>
    <t>RU000A105VC5</t>
  </si>
  <si>
    <t>ПАО "Группа ЛСР"</t>
  </si>
  <si>
    <t>ВЭБ.РФ</t>
  </si>
  <si>
    <t xml:space="preserve">начисленный процентный доход по подтверждению №11 от 27.02.2023 к Генеральному соглашению №М65-4785/2016 от 15.06.2016 о порядке поддержания МНО на счетах </t>
  </si>
  <si>
    <t>облигации обыкновенные ПАО "Полюс" 4B02-03-55192-E-001P</t>
  </si>
  <si>
    <t>42003810747000176493</t>
  </si>
  <si>
    <t>Состав средств пенсионных резервов фонда на 31.03.2023</t>
  </si>
  <si>
    <t>Состав инвестиционного портфеля фонда по обязательному пенсионному страхованию на 31.03.2023</t>
  </si>
  <si>
    <t>облигации ПАО "Альфа-Банк" 4B02-09-01326-B-002P</t>
  </si>
  <si>
    <t>RU000A102JZ8</t>
  </si>
  <si>
    <t>RU000A0JKQU8</t>
  </si>
  <si>
    <t>акции обыкновенные ПАО "Магнит" 1-01-60525-P</t>
  </si>
  <si>
    <t>Публичное акционерное общество "НОВАТЭК"</t>
  </si>
  <si>
    <t>Публичное акционерное общество "Нефтяная компания "Роснефть"</t>
  </si>
  <si>
    <t xml:space="preserve">начисленный процентный доход по подтверждению №36 от 27.02.2023 к Генеральному соглашению №М61-4785/2016 от 15.02.2016 о порядке поддержания МНО на счетах </t>
  </si>
  <si>
    <t>оплата комиссий по сделкам Т+  (продажа облигаций ПАО "МТС" 4B02-20-04715-A-001P )</t>
  </si>
  <si>
    <t>42003810647000276493</t>
  </si>
  <si>
    <t>42004810625200000011</t>
  </si>
  <si>
    <t>42004810925200000012</t>
  </si>
  <si>
    <t>положительная переоценка по сделкам Т+ (покупка облигаций  26223RMFS)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</si>
</sst>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20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abSelected="1" zoomScale="80" zoomScaleNormal="80" workbookViewId="0">
      <selection sqref="A1:G1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7" style="3" customWidth="1"/>
    <col min="9" max="9" width="12.7109375" style="3" customWidth="1"/>
    <col min="10" max="10" width="22.7109375" style="3" customWidth="1"/>
    <col min="11" max="16384" width="9.140625" style="3"/>
  </cols>
  <sheetData>
    <row r="1" spans="1:7" ht="33.75" customHeight="1" x14ac:dyDescent="0.25">
      <c r="A1" s="115" t="s">
        <v>705</v>
      </c>
      <c r="B1" s="116"/>
      <c r="C1" s="116"/>
      <c r="D1" s="116"/>
      <c r="E1" s="116"/>
      <c r="F1" s="116"/>
      <c r="G1" s="116"/>
    </row>
    <row r="2" spans="1:7" ht="18.75" x14ac:dyDescent="0.3">
      <c r="A2" s="4"/>
      <c r="B2" s="4"/>
      <c r="C2" s="4"/>
    </row>
    <row r="3" spans="1:7" x14ac:dyDescent="0.25">
      <c r="A3" s="3" t="s">
        <v>387</v>
      </c>
    </row>
    <row r="4" spans="1:7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7" ht="30" x14ac:dyDescent="0.25">
      <c r="A5" s="25" t="s">
        <v>259</v>
      </c>
      <c r="B5" s="25" t="s">
        <v>150</v>
      </c>
      <c r="C5" s="25" t="s">
        <v>151</v>
      </c>
      <c r="D5" s="25" t="s">
        <v>444</v>
      </c>
      <c r="E5" s="39">
        <v>5718</v>
      </c>
      <c r="F5" s="7">
        <v>5741844.0599999996</v>
      </c>
      <c r="G5" s="8">
        <f t="shared" ref="G5:G36" si="0">F5/$F$261</f>
        <v>1.0578559900685815E-3</v>
      </c>
    </row>
    <row r="6" spans="1:7" x14ac:dyDescent="0.25">
      <c r="A6" s="84" t="s">
        <v>574</v>
      </c>
      <c r="B6" s="84" t="s">
        <v>122</v>
      </c>
      <c r="C6" s="84" t="s">
        <v>123</v>
      </c>
      <c r="D6" s="84" t="s">
        <v>575</v>
      </c>
      <c r="E6" s="39">
        <v>10000</v>
      </c>
      <c r="F6" s="7">
        <v>9924100</v>
      </c>
      <c r="G6" s="8">
        <f t="shared" si="0"/>
        <v>1.8283792665451822E-3</v>
      </c>
    </row>
    <row r="7" spans="1:7" x14ac:dyDescent="0.25">
      <c r="A7" s="25" t="s">
        <v>380</v>
      </c>
      <c r="B7" s="25" t="s">
        <v>233</v>
      </c>
      <c r="C7" s="9" t="s">
        <v>234</v>
      </c>
      <c r="D7" s="25" t="s">
        <v>51</v>
      </c>
      <c r="E7" s="39">
        <v>4000</v>
      </c>
      <c r="F7" s="7">
        <v>4019362.52</v>
      </c>
      <c r="G7" s="8">
        <f t="shared" si="0"/>
        <v>7.4051239873608639E-4</v>
      </c>
    </row>
    <row r="8" spans="1:7" x14ac:dyDescent="0.25">
      <c r="A8" s="64" t="s">
        <v>477</v>
      </c>
      <c r="B8" s="64" t="s">
        <v>233</v>
      </c>
      <c r="C8" s="84" t="s">
        <v>234</v>
      </c>
      <c r="D8" s="64" t="s">
        <v>478</v>
      </c>
      <c r="E8" s="39">
        <v>986</v>
      </c>
      <c r="F8" s="7">
        <v>967004.67</v>
      </c>
      <c r="G8" s="8">
        <f t="shared" si="0"/>
        <v>1.7815734316264104E-4</v>
      </c>
    </row>
    <row r="9" spans="1:7" x14ac:dyDescent="0.25">
      <c r="A9" s="47" t="s">
        <v>379</v>
      </c>
      <c r="B9" s="47" t="s">
        <v>233</v>
      </c>
      <c r="C9" s="47" t="s">
        <v>234</v>
      </c>
      <c r="D9" s="47" t="s">
        <v>50</v>
      </c>
      <c r="E9" s="39">
        <v>49172</v>
      </c>
      <c r="F9" s="7">
        <v>50209848.32</v>
      </c>
      <c r="G9" s="8">
        <f t="shared" si="0"/>
        <v>9.2504756748386704E-3</v>
      </c>
    </row>
    <row r="10" spans="1:7" x14ac:dyDescent="0.25">
      <c r="A10" s="84" t="s">
        <v>536</v>
      </c>
      <c r="B10" s="84" t="s">
        <v>122</v>
      </c>
      <c r="C10" s="84" t="s">
        <v>123</v>
      </c>
      <c r="D10" s="84" t="s">
        <v>534</v>
      </c>
      <c r="E10" s="39">
        <v>38402</v>
      </c>
      <c r="F10" s="7">
        <v>38672734.100000001</v>
      </c>
      <c r="G10" s="8">
        <f t="shared" si="0"/>
        <v>7.1249206687815378E-3</v>
      </c>
    </row>
    <row r="11" spans="1:7" ht="30" x14ac:dyDescent="0.25">
      <c r="A11" s="25" t="s">
        <v>299</v>
      </c>
      <c r="B11" s="25" t="s">
        <v>190</v>
      </c>
      <c r="C11" s="25" t="s">
        <v>191</v>
      </c>
      <c r="D11" s="25" t="s">
        <v>87</v>
      </c>
      <c r="E11" s="39">
        <v>2</v>
      </c>
      <c r="F11" s="7">
        <v>2050.36</v>
      </c>
      <c r="G11" s="8">
        <f t="shared" si="0"/>
        <v>3.7775069910153866E-7</v>
      </c>
    </row>
    <row r="12" spans="1:7" ht="30" x14ac:dyDescent="0.25">
      <c r="A12" s="76" t="s">
        <v>669</v>
      </c>
      <c r="B12" s="76" t="s">
        <v>190</v>
      </c>
      <c r="C12" s="76" t="s">
        <v>191</v>
      </c>
      <c r="D12" s="76" t="s">
        <v>668</v>
      </c>
      <c r="E12" s="39">
        <v>30100</v>
      </c>
      <c r="F12" s="7">
        <v>30857918</v>
      </c>
      <c r="G12" s="8">
        <f t="shared" si="0"/>
        <v>5.685148021478157E-3</v>
      </c>
    </row>
    <row r="13" spans="1:7" ht="30" x14ac:dyDescent="0.25">
      <c r="A13" s="64" t="s">
        <v>295</v>
      </c>
      <c r="B13" s="64" t="s">
        <v>190</v>
      </c>
      <c r="C13" s="72" t="s">
        <v>191</v>
      </c>
      <c r="D13" s="64" t="s">
        <v>86</v>
      </c>
      <c r="E13" s="39">
        <v>53130</v>
      </c>
      <c r="F13" s="7">
        <v>55249887</v>
      </c>
      <c r="G13" s="8">
        <f t="shared" si="0"/>
        <v>1.0179033652398122E-2</v>
      </c>
    </row>
    <row r="14" spans="1:7" ht="30" x14ac:dyDescent="0.25">
      <c r="A14" s="74" t="s">
        <v>300</v>
      </c>
      <c r="B14" s="74" t="s">
        <v>190</v>
      </c>
      <c r="C14" s="74" t="s">
        <v>191</v>
      </c>
      <c r="D14" s="33" t="s">
        <v>430</v>
      </c>
      <c r="E14" s="39">
        <v>18</v>
      </c>
      <c r="F14" s="7">
        <v>18772.2</v>
      </c>
      <c r="G14" s="8">
        <f t="shared" si="0"/>
        <v>3.4585202957889854E-6</v>
      </c>
    </row>
    <row r="15" spans="1:7" x14ac:dyDescent="0.25">
      <c r="A15" s="74" t="s">
        <v>36</v>
      </c>
      <c r="B15" s="74" t="s">
        <v>122</v>
      </c>
      <c r="C15" s="74" t="s">
        <v>123</v>
      </c>
      <c r="D15" s="74" t="s">
        <v>98</v>
      </c>
      <c r="E15" s="39">
        <v>41337</v>
      </c>
      <c r="F15" s="7">
        <v>42348516.390000001</v>
      </c>
      <c r="G15" s="8">
        <f t="shared" si="0"/>
        <v>7.8021331240540528E-3</v>
      </c>
    </row>
    <row r="16" spans="1:7" x14ac:dyDescent="0.25">
      <c r="A16" s="72" t="s">
        <v>37</v>
      </c>
      <c r="B16" s="72" t="s">
        <v>122</v>
      </c>
      <c r="C16" s="72" t="s">
        <v>123</v>
      </c>
      <c r="D16" s="84" t="s">
        <v>99</v>
      </c>
      <c r="E16" s="39">
        <v>32000</v>
      </c>
      <c r="F16" s="7">
        <v>32922240</v>
      </c>
      <c r="G16" s="8">
        <f t="shared" si="0"/>
        <v>6.0654710275213327E-3</v>
      </c>
    </row>
    <row r="17" spans="1:7" ht="30" x14ac:dyDescent="0.25">
      <c r="A17" s="72" t="s">
        <v>307</v>
      </c>
      <c r="B17" s="72" t="s">
        <v>200</v>
      </c>
      <c r="C17" s="72" t="s">
        <v>201</v>
      </c>
      <c r="D17" s="72" t="s">
        <v>103</v>
      </c>
      <c r="E17" s="39">
        <v>425</v>
      </c>
      <c r="F17" s="7">
        <v>439747.5</v>
      </c>
      <c r="G17" s="8">
        <f t="shared" si="0"/>
        <v>8.1017443548037356E-5</v>
      </c>
    </row>
    <row r="18" spans="1:7" ht="15" customHeight="1" x14ac:dyDescent="0.25">
      <c r="A18" s="25" t="s">
        <v>38</v>
      </c>
      <c r="B18" s="25" t="s">
        <v>122</v>
      </c>
      <c r="C18" s="72" t="s">
        <v>123</v>
      </c>
      <c r="D18" s="74" t="s">
        <v>69</v>
      </c>
      <c r="E18" s="39">
        <v>83100</v>
      </c>
      <c r="F18" s="7">
        <v>129190218.31</v>
      </c>
      <c r="G18" s="8">
        <f t="shared" si="0"/>
        <v>2.3801525236389169E-2</v>
      </c>
    </row>
    <row r="19" spans="1:7" ht="15" customHeight="1" x14ac:dyDescent="0.25">
      <c r="A19" s="84" t="s">
        <v>252</v>
      </c>
      <c r="B19" s="84" t="s">
        <v>138</v>
      </c>
      <c r="C19" s="84" t="s">
        <v>139</v>
      </c>
      <c r="D19" s="84" t="s">
        <v>432</v>
      </c>
      <c r="E19" s="39">
        <v>225</v>
      </c>
      <c r="F19" s="7">
        <v>227798.81</v>
      </c>
      <c r="G19" s="8">
        <f t="shared" si="0"/>
        <v>4.1968805347352942E-5</v>
      </c>
    </row>
    <row r="20" spans="1:7" ht="30" x14ac:dyDescent="0.25">
      <c r="A20" s="25" t="s">
        <v>283</v>
      </c>
      <c r="B20" s="25" t="s">
        <v>178</v>
      </c>
      <c r="C20" s="72" t="s">
        <v>179</v>
      </c>
      <c r="D20" s="64" t="s">
        <v>431</v>
      </c>
      <c r="E20" s="39">
        <v>2490</v>
      </c>
      <c r="F20" s="7">
        <v>2551752</v>
      </c>
      <c r="G20" s="8">
        <f t="shared" si="0"/>
        <v>4.7012529601326083E-4</v>
      </c>
    </row>
    <row r="21" spans="1:7" ht="30" x14ac:dyDescent="0.25">
      <c r="A21" s="25" t="s">
        <v>284</v>
      </c>
      <c r="B21" s="25" t="s">
        <v>178</v>
      </c>
      <c r="C21" s="72" t="s">
        <v>179</v>
      </c>
      <c r="D21" s="57" t="s">
        <v>63</v>
      </c>
      <c r="E21" s="39">
        <v>34629</v>
      </c>
      <c r="F21" s="7">
        <v>36134322.630000003</v>
      </c>
      <c r="G21" s="8">
        <f t="shared" si="0"/>
        <v>6.6572531823889704E-3</v>
      </c>
    </row>
    <row r="22" spans="1:7" ht="30" x14ac:dyDescent="0.25">
      <c r="A22" s="69" t="s">
        <v>600</v>
      </c>
      <c r="B22" s="69" t="s">
        <v>217</v>
      </c>
      <c r="C22" s="72" t="s">
        <v>218</v>
      </c>
      <c r="D22" s="69" t="s">
        <v>601</v>
      </c>
      <c r="E22" s="39">
        <v>1455</v>
      </c>
      <c r="F22" s="7">
        <v>1582894.5</v>
      </c>
      <c r="G22" s="8">
        <f t="shared" si="0"/>
        <v>2.9162659434391058E-4</v>
      </c>
    </row>
    <row r="23" spans="1:7" x14ac:dyDescent="0.25">
      <c r="A23" s="68" t="s">
        <v>489</v>
      </c>
      <c r="B23" s="68" t="s">
        <v>122</v>
      </c>
      <c r="C23" s="72" t="s">
        <v>123</v>
      </c>
      <c r="D23" s="68" t="s">
        <v>485</v>
      </c>
      <c r="E23" s="39">
        <v>13000</v>
      </c>
      <c r="F23" s="7">
        <v>12709970</v>
      </c>
      <c r="G23" s="8">
        <f t="shared" si="0"/>
        <v>2.3416375919641345E-3</v>
      </c>
    </row>
    <row r="24" spans="1:7" ht="30" x14ac:dyDescent="0.25">
      <c r="A24" s="25" t="s">
        <v>285</v>
      </c>
      <c r="B24" s="25" t="s">
        <v>178</v>
      </c>
      <c r="C24" s="25" t="s">
        <v>179</v>
      </c>
      <c r="D24" s="25" t="s">
        <v>441</v>
      </c>
      <c r="E24" s="39">
        <v>7087</v>
      </c>
      <c r="F24" s="7">
        <v>6732650</v>
      </c>
      <c r="G24" s="8">
        <f t="shared" si="0"/>
        <v>1.2403983906757712E-3</v>
      </c>
    </row>
    <row r="25" spans="1:7" x14ac:dyDescent="0.25">
      <c r="A25" s="72" t="s">
        <v>302</v>
      </c>
      <c r="B25" s="72" t="s">
        <v>196</v>
      </c>
      <c r="C25" s="72" t="s">
        <v>197</v>
      </c>
      <c r="D25" s="72" t="s">
        <v>434</v>
      </c>
      <c r="E25" s="39">
        <v>3030</v>
      </c>
      <c r="F25" s="7">
        <v>2978863.27</v>
      </c>
      <c r="G25" s="8">
        <f t="shared" si="0"/>
        <v>5.488146875526227E-4</v>
      </c>
    </row>
    <row r="26" spans="1:7" x14ac:dyDescent="0.25">
      <c r="A26" s="25" t="s">
        <v>330</v>
      </c>
      <c r="B26" s="25" t="s">
        <v>124</v>
      </c>
      <c r="C26" s="25" t="s">
        <v>125</v>
      </c>
      <c r="D26" s="25" t="s">
        <v>343</v>
      </c>
      <c r="E26" s="39">
        <v>3700</v>
      </c>
      <c r="F26" s="7">
        <v>1326542.5</v>
      </c>
      <c r="G26" s="8">
        <f t="shared" si="0"/>
        <v>2.4439725548825711E-4</v>
      </c>
    </row>
    <row r="27" spans="1:7" ht="30" x14ac:dyDescent="0.25">
      <c r="A27" s="25" t="s">
        <v>294</v>
      </c>
      <c r="B27" s="25" t="s">
        <v>190</v>
      </c>
      <c r="C27" s="25" t="s">
        <v>191</v>
      </c>
      <c r="D27" s="25" t="s">
        <v>82</v>
      </c>
      <c r="E27" s="39">
        <v>65</v>
      </c>
      <c r="F27" s="7">
        <v>66580.490000000005</v>
      </c>
      <c r="G27" s="8">
        <f t="shared" si="0"/>
        <v>1.226654179950009E-5</v>
      </c>
    </row>
    <row r="28" spans="1:7" ht="30" x14ac:dyDescent="0.25">
      <c r="A28" s="25" t="s">
        <v>280</v>
      </c>
      <c r="B28" s="25" t="s">
        <v>178</v>
      </c>
      <c r="C28" s="72" t="s">
        <v>179</v>
      </c>
      <c r="D28" s="25" t="s">
        <v>450</v>
      </c>
      <c r="E28" s="39">
        <v>34526</v>
      </c>
      <c r="F28" s="7">
        <v>35136419.68</v>
      </c>
      <c r="G28" s="8">
        <f t="shared" si="0"/>
        <v>6.4734032550601171E-3</v>
      </c>
    </row>
    <row r="29" spans="1:7" x14ac:dyDescent="0.25">
      <c r="A29" s="84" t="s">
        <v>27</v>
      </c>
      <c r="B29" s="84" t="s">
        <v>122</v>
      </c>
      <c r="C29" s="84" t="s">
        <v>123</v>
      </c>
      <c r="D29" s="84" t="s">
        <v>89</v>
      </c>
      <c r="E29" s="39">
        <v>17000</v>
      </c>
      <c r="F29" s="7">
        <v>15017120</v>
      </c>
      <c r="G29" s="8">
        <f t="shared" si="0"/>
        <v>2.7666983254119757E-3</v>
      </c>
    </row>
    <row r="30" spans="1:7" ht="30" x14ac:dyDescent="0.25">
      <c r="A30" s="25" t="s">
        <v>622</v>
      </c>
      <c r="B30" s="25" t="s">
        <v>150</v>
      </c>
      <c r="C30" s="25" t="s">
        <v>151</v>
      </c>
      <c r="D30" s="25" t="s">
        <v>621</v>
      </c>
      <c r="E30" s="39">
        <v>9458</v>
      </c>
      <c r="F30" s="7">
        <v>9736821.8399999999</v>
      </c>
      <c r="G30" s="8">
        <f t="shared" si="0"/>
        <v>1.7938758350178163E-3</v>
      </c>
    </row>
    <row r="31" spans="1:7" ht="30" x14ac:dyDescent="0.25">
      <c r="A31" s="76" t="s">
        <v>282</v>
      </c>
      <c r="B31" s="76" t="s">
        <v>178</v>
      </c>
      <c r="C31" s="76" t="s">
        <v>179</v>
      </c>
      <c r="D31" s="76" t="s">
        <v>60</v>
      </c>
      <c r="E31" s="39">
        <v>63997</v>
      </c>
      <c r="F31" s="7">
        <v>65155345.700000003</v>
      </c>
      <c r="G31" s="8">
        <f t="shared" si="0"/>
        <v>1.200397851517657E-2</v>
      </c>
    </row>
    <row r="32" spans="1:7" x14ac:dyDescent="0.25">
      <c r="A32" s="47" t="s">
        <v>303</v>
      </c>
      <c r="B32" s="47" t="s">
        <v>196</v>
      </c>
      <c r="C32" s="72" t="s">
        <v>197</v>
      </c>
      <c r="D32" s="47" t="s">
        <v>440</v>
      </c>
      <c r="E32" s="39">
        <v>13996</v>
      </c>
      <c r="F32" s="7">
        <v>14610144.48</v>
      </c>
      <c r="G32" s="8">
        <f t="shared" si="0"/>
        <v>2.6917186695480239E-3</v>
      </c>
    </row>
    <row r="33" spans="1:7" x14ac:dyDescent="0.25">
      <c r="A33" s="25" t="s">
        <v>641</v>
      </c>
      <c r="B33" s="25" t="s">
        <v>122</v>
      </c>
      <c r="C33" s="72" t="s">
        <v>123</v>
      </c>
      <c r="D33" s="72" t="s">
        <v>640</v>
      </c>
      <c r="E33" s="39">
        <v>10000</v>
      </c>
      <c r="F33" s="7">
        <v>10186900</v>
      </c>
      <c r="G33" s="8">
        <f t="shared" si="0"/>
        <v>1.8767965609344038E-3</v>
      </c>
    </row>
    <row r="34" spans="1:7" ht="30" x14ac:dyDescent="0.25">
      <c r="A34" s="25" t="s">
        <v>296</v>
      </c>
      <c r="B34" s="25" t="s">
        <v>190</v>
      </c>
      <c r="C34" s="25" t="s">
        <v>191</v>
      </c>
      <c r="D34" s="25" t="s">
        <v>83</v>
      </c>
      <c r="E34" s="39">
        <v>129285</v>
      </c>
      <c r="F34" s="7">
        <v>134007781.05</v>
      </c>
      <c r="G34" s="8">
        <f t="shared" si="0"/>
        <v>2.4689095074369099E-2</v>
      </c>
    </row>
    <row r="35" spans="1:7" x14ac:dyDescent="0.25">
      <c r="A35" s="25" t="s">
        <v>247</v>
      </c>
      <c r="B35" s="25" t="s">
        <v>132</v>
      </c>
      <c r="C35" s="25" t="s">
        <v>133</v>
      </c>
      <c r="D35" s="25" t="s">
        <v>438</v>
      </c>
      <c r="E35" s="39">
        <v>4731</v>
      </c>
      <c r="F35" s="7">
        <v>4821078.24</v>
      </c>
      <c r="G35" s="8">
        <f t="shared" si="0"/>
        <v>8.8821752062233741E-4</v>
      </c>
    </row>
    <row r="36" spans="1:7" x14ac:dyDescent="0.25">
      <c r="A36" s="25" t="s">
        <v>277</v>
      </c>
      <c r="B36" s="25" t="s">
        <v>174</v>
      </c>
      <c r="C36" s="72" t="s">
        <v>175</v>
      </c>
      <c r="D36" s="25" t="s">
        <v>44</v>
      </c>
      <c r="E36" s="39">
        <v>8850</v>
      </c>
      <c r="F36" s="7">
        <v>8896728</v>
      </c>
      <c r="G36" s="8">
        <f t="shared" si="0"/>
        <v>1.6391000710686092E-3</v>
      </c>
    </row>
    <row r="37" spans="1:7" ht="30" x14ac:dyDescent="0.25">
      <c r="A37" s="72" t="s">
        <v>260</v>
      </c>
      <c r="B37" s="72" t="s">
        <v>150</v>
      </c>
      <c r="C37" s="72" t="s">
        <v>151</v>
      </c>
      <c r="D37" s="72" t="s">
        <v>75</v>
      </c>
      <c r="E37" s="39">
        <v>17452</v>
      </c>
      <c r="F37" s="7">
        <v>17388720.27</v>
      </c>
      <c r="G37" s="8">
        <f t="shared" ref="G37:G68" si="1">F37/$F$261</f>
        <v>3.2036331368508926E-3</v>
      </c>
    </row>
    <row r="38" spans="1:7" x14ac:dyDescent="0.25">
      <c r="A38" s="25" t="s">
        <v>662</v>
      </c>
      <c r="B38" s="25" t="s">
        <v>654</v>
      </c>
      <c r="C38" s="9" t="s">
        <v>653</v>
      </c>
      <c r="D38" s="25" t="s">
        <v>661</v>
      </c>
      <c r="E38" s="39">
        <v>3600</v>
      </c>
      <c r="F38" s="7">
        <v>3635820</v>
      </c>
      <c r="G38" s="8">
        <f t="shared" si="1"/>
        <v>6.6984995162184017E-4</v>
      </c>
    </row>
    <row r="39" spans="1:7" ht="30" x14ac:dyDescent="0.25">
      <c r="A39" s="25" t="s">
        <v>313</v>
      </c>
      <c r="B39" s="25" t="s">
        <v>213</v>
      </c>
      <c r="C39" s="72" t="s">
        <v>214</v>
      </c>
      <c r="D39" s="25" t="s">
        <v>452</v>
      </c>
      <c r="E39" s="39">
        <v>47503</v>
      </c>
      <c r="F39" s="7">
        <v>47505375.149999999</v>
      </c>
      <c r="G39" s="8">
        <f t="shared" si="1"/>
        <v>8.7522135985843279E-3</v>
      </c>
    </row>
    <row r="40" spans="1:7" ht="30" x14ac:dyDescent="0.25">
      <c r="A40" s="25" t="s">
        <v>297</v>
      </c>
      <c r="B40" s="25" t="s">
        <v>190</v>
      </c>
      <c r="C40" s="84" t="s">
        <v>191</v>
      </c>
      <c r="D40" s="25" t="s">
        <v>84</v>
      </c>
      <c r="E40" s="39">
        <v>8520</v>
      </c>
      <c r="F40" s="7">
        <v>8442979.1999999993</v>
      </c>
      <c r="G40" s="8">
        <f t="shared" si="1"/>
        <v>1.5555030800931296E-3</v>
      </c>
    </row>
    <row r="41" spans="1:7" ht="30" x14ac:dyDescent="0.25">
      <c r="A41" s="25" t="s">
        <v>261</v>
      </c>
      <c r="B41" s="25" t="s">
        <v>150</v>
      </c>
      <c r="C41" s="25" t="s">
        <v>151</v>
      </c>
      <c r="D41" s="25" t="s">
        <v>451</v>
      </c>
      <c r="E41" s="39">
        <v>44756</v>
      </c>
      <c r="F41" s="7">
        <v>42921004</v>
      </c>
      <c r="G41" s="8">
        <f t="shared" si="1"/>
        <v>7.907606111677918E-3</v>
      </c>
    </row>
    <row r="42" spans="1:7" x14ac:dyDescent="0.25">
      <c r="A42" s="25" t="s">
        <v>571</v>
      </c>
      <c r="B42" s="25" t="s">
        <v>122</v>
      </c>
      <c r="C42" s="25" t="s">
        <v>123</v>
      </c>
      <c r="D42" s="25" t="s">
        <v>564</v>
      </c>
      <c r="E42" s="39">
        <v>84210</v>
      </c>
      <c r="F42" s="7">
        <v>83840318.099999994</v>
      </c>
      <c r="G42" s="8">
        <f t="shared" si="1"/>
        <v>1.5446428322426492E-2</v>
      </c>
    </row>
    <row r="43" spans="1:7" x14ac:dyDescent="0.25">
      <c r="A43" s="68" t="s">
        <v>490</v>
      </c>
      <c r="B43" s="68" t="s">
        <v>122</v>
      </c>
      <c r="C43" s="68" t="s">
        <v>123</v>
      </c>
      <c r="D43" s="68" t="s">
        <v>486</v>
      </c>
      <c r="E43" s="39">
        <v>5000</v>
      </c>
      <c r="F43" s="7">
        <v>4459550</v>
      </c>
      <c r="G43" s="8">
        <f t="shared" si="1"/>
        <v>8.2161090256260686E-4</v>
      </c>
    </row>
    <row r="44" spans="1:7" x14ac:dyDescent="0.25">
      <c r="A44" s="69" t="s">
        <v>28</v>
      </c>
      <c r="B44" s="69" t="s">
        <v>122</v>
      </c>
      <c r="C44" s="69" t="s">
        <v>123</v>
      </c>
      <c r="D44" s="69" t="s">
        <v>90</v>
      </c>
      <c r="E44" s="39">
        <v>29000</v>
      </c>
      <c r="F44" s="7">
        <v>23887590</v>
      </c>
      <c r="G44" s="8">
        <f t="shared" si="1"/>
        <v>4.4009607202398233E-3</v>
      </c>
    </row>
    <row r="45" spans="1:7" ht="30" x14ac:dyDescent="0.25">
      <c r="A45" s="68" t="s">
        <v>268</v>
      </c>
      <c r="B45" s="68" t="s">
        <v>156</v>
      </c>
      <c r="C45" s="72" t="s">
        <v>157</v>
      </c>
      <c r="D45" s="68" t="s">
        <v>56</v>
      </c>
      <c r="E45" s="39">
        <v>5000</v>
      </c>
      <c r="F45" s="7">
        <v>4879916.1500000004</v>
      </c>
      <c r="G45" s="8">
        <f t="shared" si="1"/>
        <v>8.9905759828488125E-4</v>
      </c>
    </row>
    <row r="46" spans="1:7" ht="30" x14ac:dyDescent="0.25">
      <c r="A46" s="25" t="s">
        <v>298</v>
      </c>
      <c r="B46" s="25" t="s">
        <v>190</v>
      </c>
      <c r="C46" s="25" t="s">
        <v>191</v>
      </c>
      <c r="D46" s="25" t="s">
        <v>85</v>
      </c>
      <c r="E46" s="39">
        <v>15070</v>
      </c>
      <c r="F46" s="7">
        <v>15047395</v>
      </c>
      <c r="G46" s="8">
        <f t="shared" si="1"/>
        <v>2.772276078789577E-3</v>
      </c>
    </row>
    <row r="47" spans="1:7" ht="30" x14ac:dyDescent="0.25">
      <c r="A47" s="68" t="s">
        <v>584</v>
      </c>
      <c r="B47" s="68" t="s">
        <v>184</v>
      </c>
      <c r="C47" s="9" t="s">
        <v>185</v>
      </c>
      <c r="D47" s="68" t="s">
        <v>433</v>
      </c>
      <c r="E47" s="39">
        <v>1943</v>
      </c>
      <c r="F47" s="7">
        <v>1904256.58</v>
      </c>
      <c r="G47" s="8">
        <f t="shared" si="1"/>
        <v>3.5083314850255812E-4</v>
      </c>
    </row>
    <row r="48" spans="1:7" x14ac:dyDescent="0.25">
      <c r="A48" s="69" t="s">
        <v>289</v>
      </c>
      <c r="B48" s="69" t="s">
        <v>180</v>
      </c>
      <c r="C48" s="69" t="s">
        <v>181</v>
      </c>
      <c r="D48" s="69" t="s">
        <v>57</v>
      </c>
      <c r="E48" s="39">
        <v>20000</v>
      </c>
      <c r="F48" s="7">
        <v>19886800</v>
      </c>
      <c r="G48" s="8">
        <f t="shared" si="1"/>
        <v>3.6638700534991314E-3</v>
      </c>
    </row>
    <row r="49" spans="1:7" x14ac:dyDescent="0.25">
      <c r="A49" s="25" t="s">
        <v>305</v>
      </c>
      <c r="B49" s="25" t="s">
        <v>196</v>
      </c>
      <c r="C49" s="25" t="s">
        <v>197</v>
      </c>
      <c r="D49" s="25" t="s">
        <v>100</v>
      </c>
      <c r="E49" s="39">
        <v>50000</v>
      </c>
      <c r="F49" s="7">
        <v>49505500</v>
      </c>
      <c r="G49" s="8">
        <f t="shared" si="1"/>
        <v>9.1207091605236268E-3</v>
      </c>
    </row>
    <row r="50" spans="1:7" x14ac:dyDescent="0.25">
      <c r="A50" s="25" t="s">
        <v>39</v>
      </c>
      <c r="B50" s="25" t="s">
        <v>122</v>
      </c>
      <c r="C50" s="84" t="s">
        <v>123</v>
      </c>
      <c r="D50" s="25" t="s">
        <v>70</v>
      </c>
      <c r="E50" s="39">
        <v>112363</v>
      </c>
      <c r="F50" s="7">
        <v>152768431.62</v>
      </c>
      <c r="G50" s="8">
        <f t="shared" si="1"/>
        <v>2.8145487546138534E-2</v>
      </c>
    </row>
    <row r="51" spans="1:7" ht="30" x14ac:dyDescent="0.25">
      <c r="A51" s="74" t="s">
        <v>262</v>
      </c>
      <c r="B51" s="74" t="s">
        <v>150</v>
      </c>
      <c r="C51" s="74" t="s">
        <v>151</v>
      </c>
      <c r="D51" s="74" t="s">
        <v>76</v>
      </c>
      <c r="E51" s="39">
        <v>60000</v>
      </c>
      <c r="F51" s="7">
        <v>61960200</v>
      </c>
      <c r="G51" s="8">
        <f t="shared" si="1"/>
        <v>1.1415316757287089E-2</v>
      </c>
    </row>
    <row r="52" spans="1:7" ht="30" x14ac:dyDescent="0.25">
      <c r="A52" s="76" t="s">
        <v>264</v>
      </c>
      <c r="B52" s="76" t="s">
        <v>150</v>
      </c>
      <c r="C52" s="76" t="s">
        <v>151</v>
      </c>
      <c r="D52" s="76" t="s">
        <v>77</v>
      </c>
      <c r="E52" s="39">
        <v>28470</v>
      </c>
      <c r="F52" s="7">
        <v>28544022</v>
      </c>
      <c r="G52" s="8">
        <f t="shared" si="1"/>
        <v>5.2588444300853019E-3</v>
      </c>
    </row>
    <row r="53" spans="1:7" x14ac:dyDescent="0.25">
      <c r="A53" s="25" t="s">
        <v>311</v>
      </c>
      <c r="B53" s="25" t="s">
        <v>211</v>
      </c>
      <c r="C53" s="25" t="s">
        <v>212</v>
      </c>
      <c r="D53" s="25" t="s">
        <v>437</v>
      </c>
      <c r="E53" s="39">
        <v>4500</v>
      </c>
      <c r="F53" s="7">
        <v>4599135</v>
      </c>
      <c r="G53" s="8">
        <f t="shared" si="1"/>
        <v>8.4732752370918034E-4</v>
      </c>
    </row>
    <row r="54" spans="1:7" x14ac:dyDescent="0.25">
      <c r="A54" s="25" t="s">
        <v>463</v>
      </c>
      <c r="B54" s="25" t="s">
        <v>227</v>
      </c>
      <c r="C54" s="9" t="s">
        <v>228</v>
      </c>
      <c r="D54" s="25" t="s">
        <v>457</v>
      </c>
      <c r="E54" s="39">
        <v>47</v>
      </c>
      <c r="F54" s="7">
        <v>46565.25</v>
      </c>
      <c r="G54" s="8">
        <f t="shared" si="1"/>
        <v>8.5790084381952062E-6</v>
      </c>
    </row>
    <row r="55" spans="1:7" ht="30" x14ac:dyDescent="0.25">
      <c r="A55" s="25" t="s">
        <v>312</v>
      </c>
      <c r="B55" s="25" t="s">
        <v>213</v>
      </c>
      <c r="C55" s="25" t="s">
        <v>214</v>
      </c>
      <c r="D55" s="25" t="s">
        <v>110</v>
      </c>
      <c r="E55" s="39">
        <v>5246</v>
      </c>
      <c r="F55" s="7">
        <v>5354697.12</v>
      </c>
      <c r="G55" s="8">
        <f t="shared" si="1"/>
        <v>9.8652947802190622E-4</v>
      </c>
    </row>
    <row r="56" spans="1:7" ht="30" x14ac:dyDescent="0.25">
      <c r="A56" s="25" t="s">
        <v>255</v>
      </c>
      <c r="B56" s="25" t="s">
        <v>142</v>
      </c>
      <c r="C56" s="25" t="s">
        <v>143</v>
      </c>
      <c r="D56" s="25" t="s">
        <v>442</v>
      </c>
      <c r="E56" s="39">
        <v>10200</v>
      </c>
      <c r="F56" s="7">
        <v>10577198.550000001</v>
      </c>
      <c r="G56" s="8">
        <f t="shared" si="1"/>
        <v>1.9487037138835527E-3</v>
      </c>
    </row>
    <row r="57" spans="1:7" x14ac:dyDescent="0.25">
      <c r="A57" s="25" t="s">
        <v>29</v>
      </c>
      <c r="B57" s="25" t="s">
        <v>122</v>
      </c>
      <c r="C57" s="84" t="s">
        <v>123</v>
      </c>
      <c r="D57" s="25" t="s">
        <v>91</v>
      </c>
      <c r="E57" s="39">
        <v>110473</v>
      </c>
      <c r="F57" s="7">
        <v>112232834.89</v>
      </c>
      <c r="G57" s="8">
        <f t="shared" si="1"/>
        <v>2.0677359996217767E-2</v>
      </c>
    </row>
    <row r="58" spans="1:7" ht="30" x14ac:dyDescent="0.25">
      <c r="A58" s="25" t="s">
        <v>286</v>
      </c>
      <c r="B58" s="25" t="s">
        <v>178</v>
      </c>
      <c r="C58" s="76" t="s">
        <v>179</v>
      </c>
      <c r="D58" s="25" t="s">
        <v>61</v>
      </c>
      <c r="E58" s="39">
        <v>9426</v>
      </c>
      <c r="F58" s="7">
        <v>9150572.2799999993</v>
      </c>
      <c r="G58" s="8">
        <f t="shared" si="1"/>
        <v>1.6858673969201313E-3</v>
      </c>
    </row>
    <row r="59" spans="1:7" x14ac:dyDescent="0.25">
      <c r="A59" s="25" t="s">
        <v>245</v>
      </c>
      <c r="B59" s="25" t="s">
        <v>128</v>
      </c>
      <c r="C59" s="25" t="s">
        <v>129</v>
      </c>
      <c r="D59" s="25" t="s">
        <v>456</v>
      </c>
      <c r="E59" s="39">
        <v>2500</v>
      </c>
      <c r="F59" s="7">
        <v>2526565.65</v>
      </c>
      <c r="G59" s="8">
        <f t="shared" si="1"/>
        <v>4.6548505658198239E-4</v>
      </c>
    </row>
    <row r="60" spans="1:7" x14ac:dyDescent="0.25">
      <c r="A60" s="25" t="s">
        <v>30</v>
      </c>
      <c r="B60" s="25" t="s">
        <v>122</v>
      </c>
      <c r="C60" s="74" t="s">
        <v>123</v>
      </c>
      <c r="D60" s="25" t="s">
        <v>92</v>
      </c>
      <c r="E60" s="39">
        <v>109991</v>
      </c>
      <c r="F60" s="7">
        <v>110881927.09999999</v>
      </c>
      <c r="G60" s="8">
        <f t="shared" si="1"/>
        <v>2.0428473770338303E-2</v>
      </c>
    </row>
    <row r="61" spans="1:7" x14ac:dyDescent="0.25">
      <c r="A61" s="57" t="s">
        <v>308</v>
      </c>
      <c r="B61" s="57" t="s">
        <v>202</v>
      </c>
      <c r="C61" s="84" t="s">
        <v>203</v>
      </c>
      <c r="D61" s="57" t="s">
        <v>445</v>
      </c>
      <c r="E61" s="39">
        <v>26783</v>
      </c>
      <c r="F61" s="7">
        <v>28019838.940000001</v>
      </c>
      <c r="G61" s="8">
        <f t="shared" si="1"/>
        <v>5.1622708930614703E-3</v>
      </c>
    </row>
    <row r="62" spans="1:7" x14ac:dyDescent="0.25">
      <c r="A62" s="25" t="s">
        <v>528</v>
      </c>
      <c r="B62" s="25" t="s">
        <v>132</v>
      </c>
      <c r="C62" s="76" t="s">
        <v>133</v>
      </c>
      <c r="D62" s="25" t="s">
        <v>529</v>
      </c>
      <c r="E62" s="39">
        <v>97</v>
      </c>
      <c r="F62" s="7">
        <v>101924.69</v>
      </c>
      <c r="G62" s="8">
        <f t="shared" si="1"/>
        <v>1.8778225727778346E-5</v>
      </c>
    </row>
    <row r="63" spans="1:7" x14ac:dyDescent="0.25">
      <c r="A63" s="25" t="s">
        <v>272</v>
      </c>
      <c r="B63" s="25" t="s">
        <v>166</v>
      </c>
      <c r="C63" s="65" t="s">
        <v>167</v>
      </c>
      <c r="D63" s="25" t="s">
        <v>454</v>
      </c>
      <c r="E63" s="39">
        <v>49775</v>
      </c>
      <c r="F63" s="7">
        <v>50749594.5</v>
      </c>
      <c r="G63" s="8">
        <f t="shared" si="1"/>
        <v>9.3499165031968052E-3</v>
      </c>
    </row>
    <row r="64" spans="1:7" x14ac:dyDescent="0.25">
      <c r="A64" s="25" t="s">
        <v>31</v>
      </c>
      <c r="B64" s="25" t="s">
        <v>122</v>
      </c>
      <c r="C64" s="71" t="s">
        <v>123</v>
      </c>
      <c r="D64" s="25" t="s">
        <v>93</v>
      </c>
      <c r="E64" s="39">
        <v>26000</v>
      </c>
      <c r="F64" s="7">
        <v>23905180</v>
      </c>
      <c r="G64" s="8">
        <f t="shared" si="1"/>
        <v>4.4042014364053727E-3</v>
      </c>
    </row>
    <row r="65" spans="1:7" ht="30" x14ac:dyDescent="0.25">
      <c r="A65" s="25" t="s">
        <v>306</v>
      </c>
      <c r="B65" s="25" t="s">
        <v>198</v>
      </c>
      <c r="C65" s="74" t="s">
        <v>199</v>
      </c>
      <c r="D65" s="25" t="s">
        <v>102</v>
      </c>
      <c r="E65" s="39">
        <v>49</v>
      </c>
      <c r="F65" s="7">
        <v>51127.58</v>
      </c>
      <c r="G65" s="8">
        <f t="shared" si="1"/>
        <v>9.4195551456182559E-6</v>
      </c>
    </row>
    <row r="66" spans="1:7" x14ac:dyDescent="0.25">
      <c r="A66" s="25" t="s">
        <v>310</v>
      </c>
      <c r="B66" s="25" t="s">
        <v>204</v>
      </c>
      <c r="C66" s="72" t="s">
        <v>205</v>
      </c>
      <c r="D66" s="25" t="s">
        <v>105</v>
      </c>
      <c r="E66" s="39">
        <v>80000</v>
      </c>
      <c r="F66" s="7">
        <v>80694400</v>
      </c>
      <c r="G66" s="8">
        <f t="shared" si="1"/>
        <v>1.4866836074435319E-2</v>
      </c>
    </row>
    <row r="67" spans="1:7" ht="30" x14ac:dyDescent="0.25">
      <c r="A67" s="25" t="s">
        <v>256</v>
      </c>
      <c r="B67" s="25" t="s">
        <v>142</v>
      </c>
      <c r="C67" s="25" t="s">
        <v>143</v>
      </c>
      <c r="D67" s="25" t="s">
        <v>446</v>
      </c>
      <c r="E67" s="39">
        <v>21200</v>
      </c>
      <c r="F67" s="7">
        <v>21956064.93</v>
      </c>
      <c r="G67" s="8">
        <f t="shared" si="1"/>
        <v>4.0451037265779059E-3</v>
      </c>
    </row>
    <row r="68" spans="1:7" x14ac:dyDescent="0.25">
      <c r="A68" s="25" t="s">
        <v>33</v>
      </c>
      <c r="B68" s="25" t="s">
        <v>122</v>
      </c>
      <c r="C68" s="47" t="s">
        <v>123</v>
      </c>
      <c r="D68" s="25" t="s">
        <v>95</v>
      </c>
      <c r="E68" s="39">
        <v>24000</v>
      </c>
      <c r="F68" s="7">
        <v>19901760</v>
      </c>
      <c r="G68" s="8">
        <f t="shared" si="1"/>
        <v>3.6666262282482286E-3</v>
      </c>
    </row>
    <row r="69" spans="1:7" x14ac:dyDescent="0.25">
      <c r="A69" s="25" t="s">
        <v>32</v>
      </c>
      <c r="B69" s="25" t="s">
        <v>122</v>
      </c>
      <c r="C69" s="9" t="s">
        <v>123</v>
      </c>
      <c r="D69" s="25" t="s">
        <v>94</v>
      </c>
      <c r="E69" s="39">
        <v>119269</v>
      </c>
      <c r="F69" s="7">
        <v>119123491.81999999</v>
      </c>
      <c r="G69" s="8">
        <f t="shared" ref="G69:G100" si="2">F69/$F$261</f>
        <v>2.1946868995894094E-2</v>
      </c>
    </row>
    <row r="70" spans="1:7" x14ac:dyDescent="0.25">
      <c r="A70" s="69" t="s">
        <v>381</v>
      </c>
      <c r="B70" s="69" t="s">
        <v>233</v>
      </c>
      <c r="C70" s="9" t="s">
        <v>234</v>
      </c>
      <c r="D70" s="69" t="s">
        <v>52</v>
      </c>
      <c r="E70" s="39">
        <v>115850</v>
      </c>
      <c r="F70" s="7">
        <v>118411443.5</v>
      </c>
      <c r="G70" s="8">
        <f t="shared" si="2"/>
        <v>2.18156838622229E-2</v>
      </c>
    </row>
    <row r="71" spans="1:7" ht="30" x14ac:dyDescent="0.25">
      <c r="A71" s="64" t="s">
        <v>291</v>
      </c>
      <c r="B71" s="64" t="s">
        <v>184</v>
      </c>
      <c r="C71" s="9" t="s">
        <v>185</v>
      </c>
      <c r="D71" s="64" t="s">
        <v>67</v>
      </c>
      <c r="E71" s="39">
        <v>35060</v>
      </c>
      <c r="F71" s="7">
        <v>34668730.399999999</v>
      </c>
      <c r="G71" s="8">
        <f t="shared" si="2"/>
        <v>6.3872379219077459E-3</v>
      </c>
    </row>
    <row r="72" spans="1:7" ht="30" x14ac:dyDescent="0.25">
      <c r="A72" s="25" t="s">
        <v>315</v>
      </c>
      <c r="B72" s="25" t="s">
        <v>429</v>
      </c>
      <c r="C72" s="9" t="s">
        <v>220</v>
      </c>
      <c r="D72" s="25" t="s">
        <v>45</v>
      </c>
      <c r="E72" s="39">
        <v>23250</v>
      </c>
      <c r="F72" s="7">
        <v>23634787.5</v>
      </c>
      <c r="G72" s="8">
        <f t="shared" si="2"/>
        <v>4.3543853280601005E-3</v>
      </c>
    </row>
    <row r="73" spans="1:7" ht="30" x14ac:dyDescent="0.25">
      <c r="A73" s="25" t="s">
        <v>271</v>
      </c>
      <c r="B73" s="25" t="s">
        <v>162</v>
      </c>
      <c r="C73" s="9" t="s">
        <v>163</v>
      </c>
      <c r="D73" s="25" t="s">
        <v>443</v>
      </c>
      <c r="E73" s="39">
        <v>12197</v>
      </c>
      <c r="F73" s="7">
        <v>12162482.49</v>
      </c>
      <c r="G73" s="8">
        <f t="shared" si="2"/>
        <v>2.2407705297643938E-3</v>
      </c>
    </row>
    <row r="74" spans="1:7" ht="30" x14ac:dyDescent="0.25">
      <c r="A74" s="25" t="s">
        <v>274</v>
      </c>
      <c r="B74" s="25" t="s">
        <v>170</v>
      </c>
      <c r="C74" s="9" t="s">
        <v>171</v>
      </c>
      <c r="D74" s="25" t="s">
        <v>453</v>
      </c>
      <c r="E74" s="39">
        <v>48000</v>
      </c>
      <c r="F74" s="7">
        <v>48664800</v>
      </c>
      <c r="G74" s="8">
        <f t="shared" si="2"/>
        <v>8.9658217199109214E-3</v>
      </c>
    </row>
    <row r="75" spans="1:7" ht="30" x14ac:dyDescent="0.25">
      <c r="A75" s="25" t="s">
        <v>626</v>
      </c>
      <c r="B75" s="25" t="s">
        <v>130</v>
      </c>
      <c r="C75" s="9" t="s">
        <v>131</v>
      </c>
      <c r="D75" s="25" t="s">
        <v>627</v>
      </c>
      <c r="E75" s="39">
        <v>254</v>
      </c>
      <c r="F75" s="7">
        <v>255811.02</v>
      </c>
      <c r="G75" s="8">
        <f t="shared" si="2"/>
        <v>4.7129670712888314E-5</v>
      </c>
    </row>
    <row r="76" spans="1:7" x14ac:dyDescent="0.25">
      <c r="A76" s="25" t="s">
        <v>248</v>
      </c>
      <c r="B76" s="25" t="s">
        <v>132</v>
      </c>
      <c r="C76" s="9" t="s">
        <v>133</v>
      </c>
      <c r="D76" s="25" t="s">
        <v>436</v>
      </c>
      <c r="E76" s="39">
        <v>4000</v>
      </c>
      <c r="F76" s="7">
        <v>3999335.16</v>
      </c>
      <c r="G76" s="8">
        <f t="shared" si="2"/>
        <v>7.3682263243106773E-4</v>
      </c>
    </row>
    <row r="77" spans="1:7" ht="30" x14ac:dyDescent="0.25">
      <c r="A77" s="71" t="s">
        <v>279</v>
      </c>
      <c r="B77" s="71" t="s">
        <v>176</v>
      </c>
      <c r="C77" s="9" t="s">
        <v>177</v>
      </c>
      <c r="D77" s="71" t="s">
        <v>449</v>
      </c>
      <c r="E77" s="39">
        <v>33065</v>
      </c>
      <c r="F77" s="7">
        <v>32482725.350000001</v>
      </c>
      <c r="G77" s="8">
        <f t="shared" si="2"/>
        <v>5.9844964833910986E-3</v>
      </c>
    </row>
    <row r="78" spans="1:7" x14ac:dyDescent="0.25">
      <c r="A78" s="25" t="s">
        <v>596</v>
      </c>
      <c r="B78" s="25" t="s">
        <v>182</v>
      </c>
      <c r="C78" s="9" t="s">
        <v>183</v>
      </c>
      <c r="D78" s="25" t="s">
        <v>599</v>
      </c>
      <c r="E78" s="51">
        <v>1424</v>
      </c>
      <c r="F78" s="7">
        <v>1112428.8</v>
      </c>
      <c r="G78" s="8">
        <f t="shared" si="2"/>
        <v>2.0494974389896687E-4</v>
      </c>
    </row>
    <row r="79" spans="1:7" x14ac:dyDescent="0.25">
      <c r="A79" s="25" t="s">
        <v>461</v>
      </c>
      <c r="B79" s="25" t="s">
        <v>194</v>
      </c>
      <c r="C79" s="9" t="s">
        <v>195</v>
      </c>
      <c r="D79" s="25" t="s">
        <v>458</v>
      </c>
      <c r="E79" s="39">
        <v>34802</v>
      </c>
      <c r="F79" s="7">
        <v>35368228.539999999</v>
      </c>
      <c r="G79" s="8">
        <f t="shared" si="2"/>
        <v>6.516110857102163E-3</v>
      </c>
    </row>
    <row r="80" spans="1:7" x14ac:dyDescent="0.25">
      <c r="A80" s="25" t="s">
        <v>278</v>
      </c>
      <c r="B80" s="25" t="s">
        <v>174</v>
      </c>
      <c r="C80" s="9" t="s">
        <v>175</v>
      </c>
      <c r="D80" s="25" t="s">
        <v>435</v>
      </c>
      <c r="E80" s="39">
        <v>7806</v>
      </c>
      <c r="F80" s="7">
        <v>8054855.2800000003</v>
      </c>
      <c r="G80" s="8">
        <f t="shared" si="2"/>
        <v>1.4839965728856005E-3</v>
      </c>
    </row>
    <row r="81" spans="1:7" x14ac:dyDescent="0.25">
      <c r="A81" s="25" t="s">
        <v>595</v>
      </c>
      <c r="B81" s="25" t="s">
        <v>182</v>
      </c>
      <c r="C81" s="9" t="s">
        <v>183</v>
      </c>
      <c r="D81" s="25" t="s">
        <v>598</v>
      </c>
      <c r="E81" s="51">
        <v>15054</v>
      </c>
      <c r="F81" s="7">
        <v>11905004.279999999</v>
      </c>
      <c r="G81" s="8">
        <f t="shared" si="2"/>
        <v>2.1933337021678191E-3</v>
      </c>
    </row>
    <row r="82" spans="1:7" ht="30" x14ac:dyDescent="0.25">
      <c r="A82" s="25" t="s">
        <v>316</v>
      </c>
      <c r="B82" s="25" t="s">
        <v>429</v>
      </c>
      <c r="C82" s="9" t="s">
        <v>220</v>
      </c>
      <c r="D82" s="25" t="s">
        <v>455</v>
      </c>
      <c r="E82" s="39">
        <v>55000</v>
      </c>
      <c r="F82" s="7">
        <v>54959300</v>
      </c>
      <c r="G82" s="8">
        <f t="shared" si="2"/>
        <v>1.0125496984495988E-2</v>
      </c>
    </row>
    <row r="83" spans="1:7" x14ac:dyDescent="0.25">
      <c r="A83" s="84" t="s">
        <v>288</v>
      </c>
      <c r="B83" s="84" t="s">
        <v>180</v>
      </c>
      <c r="C83" s="9" t="s">
        <v>181</v>
      </c>
      <c r="D83" s="84" t="s">
        <v>58</v>
      </c>
      <c r="E83" s="39">
        <v>2000</v>
      </c>
      <c r="F83" s="7">
        <v>1968720</v>
      </c>
      <c r="G83" s="8">
        <f t="shared" si="2"/>
        <v>3.6270964920071653E-4</v>
      </c>
    </row>
    <row r="84" spans="1:7" ht="30" x14ac:dyDescent="0.25">
      <c r="A84" s="25" t="s">
        <v>253</v>
      </c>
      <c r="B84" s="25" t="s">
        <v>138</v>
      </c>
      <c r="C84" s="9" t="s">
        <v>139</v>
      </c>
      <c r="D84" s="25" t="s">
        <v>88</v>
      </c>
      <c r="E84" s="39">
        <v>15609</v>
      </c>
      <c r="F84" s="7">
        <v>15903229.65</v>
      </c>
      <c r="G84" s="8">
        <f t="shared" si="2"/>
        <v>2.9299518710176838E-3</v>
      </c>
    </row>
    <row r="85" spans="1:7" x14ac:dyDescent="0.25">
      <c r="A85" s="25" t="s">
        <v>382</v>
      </c>
      <c r="B85" s="25" t="s">
        <v>233</v>
      </c>
      <c r="C85" s="9" t="s">
        <v>234</v>
      </c>
      <c r="D85" s="25" t="s">
        <v>53</v>
      </c>
      <c r="E85" s="39">
        <v>13459</v>
      </c>
      <c r="F85" s="7">
        <v>12800720.310000001</v>
      </c>
      <c r="G85" s="8">
        <f t="shared" si="2"/>
        <v>2.3583570914891849E-3</v>
      </c>
    </row>
    <row r="86" spans="1:7" x14ac:dyDescent="0.25">
      <c r="A86" s="25" t="s">
        <v>34</v>
      </c>
      <c r="B86" s="25" t="s">
        <v>122</v>
      </c>
      <c r="C86" s="9" t="s">
        <v>123</v>
      </c>
      <c r="D86" s="25" t="s">
        <v>96</v>
      </c>
      <c r="E86" s="39">
        <v>63000</v>
      </c>
      <c r="F86" s="7">
        <v>57537270</v>
      </c>
      <c r="G86" s="8">
        <f t="shared" si="2"/>
        <v>1.060045258729881E-2</v>
      </c>
    </row>
    <row r="87" spans="1:7" ht="30" x14ac:dyDescent="0.25">
      <c r="A87" s="25" t="s">
        <v>257</v>
      </c>
      <c r="B87" s="25" t="s">
        <v>146</v>
      </c>
      <c r="C87" s="9" t="s">
        <v>147</v>
      </c>
      <c r="D87" s="25" t="s">
        <v>111</v>
      </c>
      <c r="E87" s="39">
        <v>3850</v>
      </c>
      <c r="F87" s="7">
        <v>3368037.75</v>
      </c>
      <c r="G87" s="8">
        <f t="shared" si="2"/>
        <v>6.2051474602648968E-4</v>
      </c>
    </row>
    <row r="88" spans="1:7" x14ac:dyDescent="0.25">
      <c r="A88" s="25" t="s">
        <v>663</v>
      </c>
      <c r="B88" s="25" t="s">
        <v>124</v>
      </c>
      <c r="C88" s="9" t="s">
        <v>125</v>
      </c>
      <c r="D88" s="25" t="s">
        <v>676</v>
      </c>
      <c r="E88" s="39">
        <v>23000</v>
      </c>
      <c r="F88" s="7">
        <v>15741121.23</v>
      </c>
      <c r="G88" s="8">
        <f t="shared" si="2"/>
        <v>2.900085618756985E-3</v>
      </c>
    </row>
    <row r="89" spans="1:7" x14ac:dyDescent="0.25">
      <c r="A89" s="47" t="s">
        <v>501</v>
      </c>
      <c r="B89" s="47" t="s">
        <v>122</v>
      </c>
      <c r="C89" s="9" t="s">
        <v>123</v>
      </c>
      <c r="D89" s="47" t="s">
        <v>498</v>
      </c>
      <c r="E89" s="39">
        <v>94900</v>
      </c>
      <c r="F89" s="7">
        <v>96128955</v>
      </c>
      <c r="G89" s="8">
        <f t="shared" si="2"/>
        <v>1.7710441071397388E-2</v>
      </c>
    </row>
    <row r="90" spans="1:7" ht="30" x14ac:dyDescent="0.25">
      <c r="A90" s="25" t="s">
        <v>276</v>
      </c>
      <c r="B90" s="25" t="s">
        <v>172</v>
      </c>
      <c r="C90" s="9" t="s">
        <v>173</v>
      </c>
      <c r="D90" s="25" t="s">
        <v>107</v>
      </c>
      <c r="E90" s="39">
        <v>15698</v>
      </c>
      <c r="F90" s="7">
        <v>15263008.42</v>
      </c>
      <c r="G90" s="8">
        <f t="shared" si="2"/>
        <v>2.8119998932127385E-3</v>
      </c>
    </row>
    <row r="91" spans="1:7" x14ac:dyDescent="0.25">
      <c r="A91" s="25" t="s">
        <v>35</v>
      </c>
      <c r="B91" s="25" t="s">
        <v>122</v>
      </c>
      <c r="C91" s="9" t="s">
        <v>123</v>
      </c>
      <c r="D91" s="25" t="s">
        <v>97</v>
      </c>
      <c r="E91" s="39">
        <v>15000</v>
      </c>
      <c r="F91" s="7">
        <v>10755450</v>
      </c>
      <c r="G91" s="8">
        <f t="shared" si="2"/>
        <v>1.9815440979397002E-3</v>
      </c>
    </row>
    <row r="92" spans="1:7" x14ac:dyDescent="0.25">
      <c r="A92" s="25" t="s">
        <v>657</v>
      </c>
      <c r="B92" s="25" t="s">
        <v>122</v>
      </c>
      <c r="C92" s="9" t="s">
        <v>123</v>
      </c>
      <c r="D92" s="25" t="s">
        <v>643</v>
      </c>
      <c r="E92" s="39">
        <v>164953</v>
      </c>
      <c r="F92" s="7">
        <v>167334921.31999999</v>
      </c>
      <c r="G92" s="8">
        <f t="shared" si="2"/>
        <v>3.0829163421414271E-2</v>
      </c>
    </row>
    <row r="93" spans="1:7" x14ac:dyDescent="0.25">
      <c r="A93" s="25" t="s">
        <v>304</v>
      </c>
      <c r="B93" s="25" t="s">
        <v>196</v>
      </c>
      <c r="C93" s="9" t="s">
        <v>197</v>
      </c>
      <c r="D93" s="25" t="s">
        <v>101</v>
      </c>
      <c r="E93" s="39">
        <v>1310</v>
      </c>
      <c r="F93" s="7">
        <v>1204571.2</v>
      </c>
      <c r="G93" s="8">
        <f t="shared" si="2"/>
        <v>2.2192571690706964E-4</v>
      </c>
    </row>
    <row r="94" spans="1:7" ht="30" x14ac:dyDescent="0.25">
      <c r="A94" s="25" t="s">
        <v>246</v>
      </c>
      <c r="B94" s="25" t="s">
        <v>130</v>
      </c>
      <c r="C94" s="9" t="s">
        <v>131</v>
      </c>
      <c r="D94" s="25" t="s">
        <v>447</v>
      </c>
      <c r="E94" s="39">
        <v>22200</v>
      </c>
      <c r="F94" s="7">
        <v>22614474</v>
      </c>
      <c r="G94" s="8">
        <f t="shared" si="2"/>
        <v>4.1664065643660479E-3</v>
      </c>
    </row>
    <row r="95" spans="1:7" ht="30" x14ac:dyDescent="0.25">
      <c r="A95" s="25" t="s">
        <v>649</v>
      </c>
      <c r="B95" s="25" t="s">
        <v>213</v>
      </c>
      <c r="C95" s="9" t="s">
        <v>214</v>
      </c>
      <c r="D95" s="25" t="s">
        <v>439</v>
      </c>
      <c r="E95" s="39">
        <v>5550</v>
      </c>
      <c r="F95" s="7">
        <v>5353989.71</v>
      </c>
      <c r="G95" s="8">
        <f t="shared" si="2"/>
        <v>9.8639914743505743E-4</v>
      </c>
    </row>
    <row r="96" spans="1:7" ht="30" x14ac:dyDescent="0.25">
      <c r="A96" s="65" t="s">
        <v>265</v>
      </c>
      <c r="B96" s="65" t="s">
        <v>150</v>
      </c>
      <c r="C96" s="9" t="s">
        <v>151</v>
      </c>
      <c r="D96" s="65" t="s">
        <v>78</v>
      </c>
      <c r="E96" s="39">
        <v>35992</v>
      </c>
      <c r="F96" s="7">
        <v>35319669.439999998</v>
      </c>
      <c r="G96" s="8">
        <f t="shared" si="2"/>
        <v>6.50716450915705E-3</v>
      </c>
    </row>
    <row r="97" spans="1:7" x14ac:dyDescent="0.25">
      <c r="A97" s="25" t="s">
        <v>309</v>
      </c>
      <c r="B97" s="25" t="s">
        <v>204</v>
      </c>
      <c r="C97" s="9" t="s">
        <v>205</v>
      </c>
      <c r="D97" s="25" t="s">
        <v>106</v>
      </c>
      <c r="E97" s="39">
        <v>20000</v>
      </c>
      <c r="F97" s="7">
        <v>20338600</v>
      </c>
      <c r="G97" s="8">
        <f t="shared" si="2"/>
        <v>3.747108004812108E-3</v>
      </c>
    </row>
    <row r="98" spans="1:7" x14ac:dyDescent="0.25">
      <c r="A98" s="71" t="s">
        <v>572</v>
      </c>
      <c r="B98" s="71" t="s">
        <v>186</v>
      </c>
      <c r="C98" s="9" t="s">
        <v>187</v>
      </c>
      <c r="D98" s="71" t="s">
        <v>573</v>
      </c>
      <c r="E98" s="39">
        <v>4399</v>
      </c>
      <c r="F98" s="7">
        <v>4521908.0599999996</v>
      </c>
      <c r="G98" s="8">
        <f t="shared" si="2"/>
        <v>8.3309951956626264E-4</v>
      </c>
    </row>
    <row r="99" spans="1:7" x14ac:dyDescent="0.25">
      <c r="A99" s="76" t="s">
        <v>292</v>
      </c>
      <c r="B99" s="76" t="s">
        <v>186</v>
      </c>
      <c r="C99" s="9" t="s">
        <v>187</v>
      </c>
      <c r="D99" s="76" t="s">
        <v>65</v>
      </c>
      <c r="E99" s="39">
        <v>34415</v>
      </c>
      <c r="F99" s="7">
        <v>35065443.5</v>
      </c>
      <c r="G99" s="8">
        <f t="shared" si="2"/>
        <v>6.460326867686896E-3</v>
      </c>
    </row>
    <row r="100" spans="1:7" ht="30" x14ac:dyDescent="0.25">
      <c r="A100" s="25" t="s">
        <v>254</v>
      </c>
      <c r="B100" s="25" t="s">
        <v>140</v>
      </c>
      <c r="C100" s="9" t="s">
        <v>141</v>
      </c>
      <c r="D100" s="25" t="s">
        <v>108</v>
      </c>
      <c r="E100" s="39">
        <v>15000</v>
      </c>
      <c r="F100" s="7">
        <v>15202350</v>
      </c>
      <c r="G100" s="8">
        <f t="shared" si="2"/>
        <v>2.8008244115600559E-3</v>
      </c>
    </row>
    <row r="101" spans="1:7" x14ac:dyDescent="0.25">
      <c r="A101" s="25" t="s">
        <v>422</v>
      </c>
      <c r="B101" s="25" t="s">
        <v>122</v>
      </c>
      <c r="C101" s="9" t="s">
        <v>123</v>
      </c>
      <c r="D101" s="25" t="s">
        <v>421</v>
      </c>
      <c r="E101" s="39">
        <v>56706</v>
      </c>
      <c r="F101" s="7">
        <v>52792151.880000003</v>
      </c>
      <c r="G101" s="8">
        <f t="shared" ref="G101:G132" si="3">F101/$F$261</f>
        <v>9.7262296766151349E-3</v>
      </c>
    </row>
    <row r="102" spans="1:7" ht="30" x14ac:dyDescent="0.25">
      <c r="A102" s="74" t="s">
        <v>269</v>
      </c>
      <c r="B102" s="74" t="s">
        <v>156</v>
      </c>
      <c r="C102" s="9" t="s">
        <v>157</v>
      </c>
      <c r="D102" s="74" t="s">
        <v>55</v>
      </c>
      <c r="E102" s="39">
        <v>220</v>
      </c>
      <c r="F102" s="7">
        <v>201106.4</v>
      </c>
      <c r="G102" s="8">
        <f t="shared" si="3"/>
        <v>3.7051095024187786E-5</v>
      </c>
    </row>
    <row r="103" spans="1:7" x14ac:dyDescent="0.25">
      <c r="A103" s="25" t="s">
        <v>251</v>
      </c>
      <c r="B103" s="25" t="s">
        <v>136</v>
      </c>
      <c r="C103" s="9" t="s">
        <v>137</v>
      </c>
      <c r="D103" s="25" t="s">
        <v>81</v>
      </c>
      <c r="E103" s="39">
        <v>38000</v>
      </c>
      <c r="F103" s="7">
        <v>36837881.340000004</v>
      </c>
      <c r="G103" s="8">
        <f t="shared" si="3"/>
        <v>6.7868742218949486E-3</v>
      </c>
    </row>
    <row r="104" spans="1:7" ht="30" x14ac:dyDescent="0.25">
      <c r="A104" s="25" t="s">
        <v>293</v>
      </c>
      <c r="B104" s="25" t="s">
        <v>188</v>
      </c>
      <c r="C104" s="9" t="s">
        <v>189</v>
      </c>
      <c r="D104" s="25" t="s">
        <v>104</v>
      </c>
      <c r="E104" s="39">
        <v>2492</v>
      </c>
      <c r="F104" s="7">
        <v>2319411.21</v>
      </c>
      <c r="G104" s="8">
        <f t="shared" si="3"/>
        <v>4.2731969316678326E-4</v>
      </c>
    </row>
    <row r="105" spans="1:7" ht="45" x14ac:dyDescent="0.25">
      <c r="A105" s="25" t="s">
        <v>301</v>
      </c>
      <c r="B105" s="25" t="s">
        <v>192</v>
      </c>
      <c r="C105" s="9" t="s">
        <v>193</v>
      </c>
      <c r="D105" s="25" t="s">
        <v>68</v>
      </c>
      <c r="E105" s="39">
        <v>22203</v>
      </c>
      <c r="F105" s="7">
        <v>22350864.649999999</v>
      </c>
      <c r="G105" s="8">
        <f t="shared" si="3"/>
        <v>4.1178401583435919E-3</v>
      </c>
    </row>
    <row r="106" spans="1:7" ht="30" x14ac:dyDescent="0.25">
      <c r="A106" s="25" t="s">
        <v>317</v>
      </c>
      <c r="B106" s="25" t="s">
        <v>429</v>
      </c>
      <c r="C106" s="9" t="s">
        <v>220</v>
      </c>
      <c r="D106" s="25" t="s">
        <v>46</v>
      </c>
      <c r="E106" s="39">
        <v>34949</v>
      </c>
      <c r="F106" s="7">
        <v>35250609.869999997</v>
      </c>
      <c r="G106" s="8">
        <f t="shared" si="3"/>
        <v>6.494441230880478E-3</v>
      </c>
    </row>
    <row r="107" spans="1:7" x14ac:dyDescent="0.25">
      <c r="A107" s="25" t="s">
        <v>249</v>
      </c>
      <c r="B107" s="25" t="s">
        <v>132</v>
      </c>
      <c r="C107" s="9" t="s">
        <v>133</v>
      </c>
      <c r="D107" s="25" t="s">
        <v>72</v>
      </c>
      <c r="E107" s="39">
        <v>25000</v>
      </c>
      <c r="F107" s="7">
        <v>24346372</v>
      </c>
      <c r="G107" s="8">
        <f t="shared" si="3"/>
        <v>4.4854850092598984E-3</v>
      </c>
    </row>
    <row r="108" spans="1:7" x14ac:dyDescent="0.25">
      <c r="A108" s="57" t="s">
        <v>40</v>
      </c>
      <c r="B108" s="57" t="s">
        <v>122</v>
      </c>
      <c r="C108" s="9" t="s">
        <v>123</v>
      </c>
      <c r="D108" s="57" t="s">
        <v>71</v>
      </c>
      <c r="E108" s="39">
        <v>40301</v>
      </c>
      <c r="F108" s="7">
        <v>49192542.090000004</v>
      </c>
      <c r="G108" s="8">
        <f t="shared" si="3"/>
        <v>9.0630509593824342E-3</v>
      </c>
    </row>
    <row r="109" spans="1:7" x14ac:dyDescent="0.25">
      <c r="A109" s="64" t="s">
        <v>273</v>
      </c>
      <c r="B109" s="64" t="s">
        <v>168</v>
      </c>
      <c r="C109" s="9" t="s">
        <v>169</v>
      </c>
      <c r="D109" s="64" t="s">
        <v>73</v>
      </c>
      <c r="E109" s="39">
        <v>7100</v>
      </c>
      <c r="F109" s="7">
        <v>6718162</v>
      </c>
      <c r="G109" s="8">
        <f t="shared" si="3"/>
        <v>1.2377291754508432E-3</v>
      </c>
    </row>
    <row r="110" spans="1:7" x14ac:dyDescent="0.25">
      <c r="A110" s="25" t="s">
        <v>42</v>
      </c>
      <c r="B110" s="25" t="s">
        <v>126</v>
      </c>
      <c r="C110" s="9" t="s">
        <v>127</v>
      </c>
      <c r="D110" s="25" t="s">
        <v>64</v>
      </c>
      <c r="E110" s="39">
        <v>2000</v>
      </c>
      <c r="F110" s="7">
        <v>1161564.81</v>
      </c>
      <c r="G110" s="8">
        <f t="shared" si="3"/>
        <v>2.1400237959638598E-4</v>
      </c>
    </row>
    <row r="111" spans="1:7" ht="30" x14ac:dyDescent="0.25">
      <c r="A111" s="25" t="s">
        <v>258</v>
      </c>
      <c r="B111" s="25" t="s">
        <v>148</v>
      </c>
      <c r="C111" s="9" t="s">
        <v>149</v>
      </c>
      <c r="D111" s="25" t="s">
        <v>47</v>
      </c>
      <c r="E111" s="39">
        <v>28650</v>
      </c>
      <c r="F111" s="7">
        <v>28660184.219999999</v>
      </c>
      <c r="G111" s="8">
        <f t="shared" si="3"/>
        <v>5.2802457253769515E-3</v>
      </c>
    </row>
    <row r="112" spans="1:7" x14ac:dyDescent="0.25">
      <c r="A112" s="25" t="s">
        <v>533</v>
      </c>
      <c r="B112" s="25" t="s">
        <v>223</v>
      </c>
      <c r="C112" s="9" t="s">
        <v>224</v>
      </c>
      <c r="D112" s="25" t="s">
        <v>532</v>
      </c>
      <c r="E112" s="39">
        <v>21430</v>
      </c>
      <c r="F112" s="7">
        <v>21632299.199999999</v>
      </c>
      <c r="G112" s="8">
        <f t="shared" si="3"/>
        <v>3.9854543328847886E-3</v>
      </c>
    </row>
    <row r="113" spans="1:7" ht="30" x14ac:dyDescent="0.25">
      <c r="A113" s="25" t="s">
        <v>631</v>
      </c>
      <c r="B113" s="25" t="s">
        <v>138</v>
      </c>
      <c r="C113" s="9" t="s">
        <v>139</v>
      </c>
      <c r="D113" s="25" t="s">
        <v>628</v>
      </c>
      <c r="E113" s="39">
        <v>8900</v>
      </c>
      <c r="F113" s="7">
        <v>8787771</v>
      </c>
      <c r="G113" s="8">
        <f t="shared" si="3"/>
        <v>1.6190262387064845E-3</v>
      </c>
    </row>
    <row r="114" spans="1:7" ht="30" x14ac:dyDescent="0.25">
      <c r="A114" s="25" t="s">
        <v>266</v>
      </c>
      <c r="B114" s="25" t="s">
        <v>152</v>
      </c>
      <c r="C114" s="9" t="s">
        <v>153</v>
      </c>
      <c r="D114" s="25" t="s">
        <v>48</v>
      </c>
      <c r="E114" s="39">
        <v>11000</v>
      </c>
      <c r="F114" s="7">
        <v>10987900</v>
      </c>
      <c r="G114" s="8">
        <f t="shared" si="3"/>
        <v>2.0243698212303188E-3</v>
      </c>
    </row>
    <row r="115" spans="1:7" x14ac:dyDescent="0.25">
      <c r="A115" s="25" t="s">
        <v>250</v>
      </c>
      <c r="B115" s="25" t="s">
        <v>134</v>
      </c>
      <c r="C115" s="9" t="s">
        <v>135</v>
      </c>
      <c r="D115" s="25" t="s">
        <v>80</v>
      </c>
      <c r="E115" s="39">
        <v>50000</v>
      </c>
      <c r="F115" s="7">
        <v>50421500</v>
      </c>
      <c r="G115" s="8">
        <f t="shared" si="3"/>
        <v>9.2894695930218259E-3</v>
      </c>
    </row>
    <row r="116" spans="1:7" ht="30" x14ac:dyDescent="0.25">
      <c r="A116" s="25" t="s">
        <v>385</v>
      </c>
      <c r="B116" s="25" t="s">
        <v>237</v>
      </c>
      <c r="C116" s="9" t="s">
        <v>238</v>
      </c>
      <c r="D116" s="25" t="s">
        <v>109</v>
      </c>
      <c r="E116" s="39">
        <v>12000</v>
      </c>
      <c r="F116" s="7">
        <v>8747742.75</v>
      </c>
      <c r="G116" s="8">
        <f t="shared" si="3"/>
        <v>1.6116515828307791E-3</v>
      </c>
    </row>
    <row r="117" spans="1:7" ht="30" x14ac:dyDescent="0.25">
      <c r="A117" s="25" t="s">
        <v>464</v>
      </c>
      <c r="B117" s="25" t="s">
        <v>357</v>
      </c>
      <c r="C117" s="9" t="s">
        <v>358</v>
      </c>
      <c r="D117" s="25" t="s">
        <v>342</v>
      </c>
      <c r="E117" s="39">
        <v>2780</v>
      </c>
      <c r="F117" s="7">
        <v>2664018.4</v>
      </c>
      <c r="G117" s="8">
        <f t="shared" si="3"/>
        <v>4.9080883992048345E-4</v>
      </c>
    </row>
    <row r="118" spans="1:7" ht="30" x14ac:dyDescent="0.25">
      <c r="A118" s="25" t="s">
        <v>314</v>
      </c>
      <c r="B118" s="25" t="s">
        <v>215</v>
      </c>
      <c r="C118" s="9" t="s">
        <v>216</v>
      </c>
      <c r="D118" s="25" t="s">
        <v>112</v>
      </c>
      <c r="E118" s="39">
        <v>32500</v>
      </c>
      <c r="F118" s="7">
        <v>33459725</v>
      </c>
      <c r="G118" s="8">
        <f t="shared" si="3"/>
        <v>6.1644952644878117E-3</v>
      </c>
    </row>
    <row r="119" spans="1:7" x14ac:dyDescent="0.25">
      <c r="A119" s="25" t="s">
        <v>383</v>
      </c>
      <c r="B119" s="25" t="s">
        <v>233</v>
      </c>
      <c r="C119" s="9" t="s">
        <v>234</v>
      </c>
      <c r="D119" s="25" t="s">
        <v>54</v>
      </c>
      <c r="E119" s="39">
        <v>18112</v>
      </c>
      <c r="F119" s="7">
        <v>18169052.800000001</v>
      </c>
      <c r="G119" s="8">
        <f t="shared" si="3"/>
        <v>3.3473986993565854E-3</v>
      </c>
    </row>
    <row r="120" spans="1:7" x14ac:dyDescent="0.25">
      <c r="A120" s="25" t="s">
        <v>41</v>
      </c>
      <c r="B120" s="25" t="s">
        <v>124</v>
      </c>
      <c r="C120" s="9" t="s">
        <v>125</v>
      </c>
      <c r="D120" s="25" t="s">
        <v>66</v>
      </c>
      <c r="E120" s="39">
        <v>10500</v>
      </c>
      <c r="F120" s="7">
        <v>10000362.02</v>
      </c>
      <c r="G120" s="8">
        <f t="shared" si="3"/>
        <v>1.8424294974167829E-3</v>
      </c>
    </row>
    <row r="121" spans="1:7" ht="30" x14ac:dyDescent="0.25">
      <c r="A121" s="69" t="s">
        <v>267</v>
      </c>
      <c r="B121" s="69" t="s">
        <v>154</v>
      </c>
      <c r="C121" s="9" t="s">
        <v>155</v>
      </c>
      <c r="D121" s="69" t="s">
        <v>49</v>
      </c>
      <c r="E121" s="39">
        <v>7959</v>
      </c>
      <c r="F121" s="7">
        <v>7428612.2400000002</v>
      </c>
      <c r="G121" s="8">
        <f t="shared" si="3"/>
        <v>1.3686198848076665E-3</v>
      </c>
    </row>
    <row r="122" spans="1:7" ht="30" x14ac:dyDescent="0.25">
      <c r="A122" s="25" t="s">
        <v>384</v>
      </c>
      <c r="B122" s="25" t="s">
        <v>235</v>
      </c>
      <c r="C122" s="9" t="s">
        <v>236</v>
      </c>
      <c r="D122" s="25" t="s">
        <v>43</v>
      </c>
      <c r="E122" s="39">
        <v>74800</v>
      </c>
      <c r="F122" s="7">
        <v>66361812</v>
      </c>
      <c r="G122" s="8">
        <f t="shared" si="3"/>
        <v>1.2226253378257904E-2</v>
      </c>
    </row>
    <row r="123" spans="1:7" x14ac:dyDescent="0.25">
      <c r="A123" s="25" t="s">
        <v>706</v>
      </c>
      <c r="B123" s="25" t="s">
        <v>654</v>
      </c>
      <c r="C123" s="9" t="s">
        <v>653</v>
      </c>
      <c r="D123" s="25" t="s">
        <v>707</v>
      </c>
      <c r="E123" s="39">
        <v>580</v>
      </c>
      <c r="F123" s="7">
        <v>578190.4</v>
      </c>
      <c r="G123" s="8">
        <f t="shared" si="3"/>
        <v>1.0652364843920008E-4</v>
      </c>
    </row>
    <row r="124" spans="1:7" ht="30" x14ac:dyDescent="0.25">
      <c r="A124" s="25" t="s">
        <v>275</v>
      </c>
      <c r="B124" s="25" t="s">
        <v>170</v>
      </c>
      <c r="C124" s="9" t="s">
        <v>171</v>
      </c>
      <c r="D124" s="25" t="s">
        <v>74</v>
      </c>
      <c r="E124" s="39">
        <v>15000</v>
      </c>
      <c r="F124" s="7">
        <v>14991600</v>
      </c>
      <c r="G124" s="8">
        <f t="shared" si="3"/>
        <v>2.7619966155458683E-3</v>
      </c>
    </row>
    <row r="125" spans="1:7" x14ac:dyDescent="0.25">
      <c r="A125" s="25" t="s">
        <v>270</v>
      </c>
      <c r="B125" s="25" t="s">
        <v>160</v>
      </c>
      <c r="C125" s="9" t="s">
        <v>161</v>
      </c>
      <c r="D125" s="25" t="s">
        <v>59</v>
      </c>
      <c r="E125" s="39">
        <v>47100</v>
      </c>
      <c r="F125" s="7">
        <v>46393500</v>
      </c>
      <c r="G125" s="8">
        <f t="shared" si="3"/>
        <v>8.5473658571017935E-3</v>
      </c>
    </row>
    <row r="126" spans="1:7" ht="30" x14ac:dyDescent="0.25">
      <c r="A126" s="25" t="s">
        <v>462</v>
      </c>
      <c r="B126" s="25" t="s">
        <v>150</v>
      </c>
      <c r="C126" s="9" t="s">
        <v>151</v>
      </c>
      <c r="D126" s="25" t="s">
        <v>459</v>
      </c>
      <c r="E126" s="39">
        <v>56100</v>
      </c>
      <c r="F126" s="7">
        <v>52678461</v>
      </c>
      <c r="G126" s="8">
        <f t="shared" si="3"/>
        <v>9.7052836918117488E-3</v>
      </c>
    </row>
    <row r="127" spans="1:7" x14ac:dyDescent="0.25">
      <c r="A127" s="25" t="s">
        <v>581</v>
      </c>
      <c r="B127" s="25" t="s">
        <v>223</v>
      </c>
      <c r="C127" s="9" t="s">
        <v>224</v>
      </c>
      <c r="D127" s="25" t="s">
        <v>580</v>
      </c>
      <c r="E127" s="39">
        <v>12300</v>
      </c>
      <c r="F127" s="7">
        <v>12598644</v>
      </c>
      <c r="G127" s="8">
        <f t="shared" si="3"/>
        <v>2.3211273038546429E-3</v>
      </c>
    </row>
    <row r="128" spans="1:7" x14ac:dyDescent="0.25">
      <c r="A128" s="71" t="s">
        <v>466</v>
      </c>
      <c r="B128" s="71" t="s">
        <v>465</v>
      </c>
      <c r="C128" s="9" t="s">
        <v>467</v>
      </c>
      <c r="D128" s="71" t="s">
        <v>460</v>
      </c>
      <c r="E128" s="39">
        <v>40000</v>
      </c>
      <c r="F128" s="7">
        <v>39608800</v>
      </c>
      <c r="G128" s="8">
        <f t="shared" si="3"/>
        <v>7.2973779680509882E-3</v>
      </c>
    </row>
    <row r="129" spans="1:7" x14ac:dyDescent="0.25">
      <c r="A129" s="25" t="s">
        <v>594</v>
      </c>
      <c r="B129" s="25" t="s">
        <v>182</v>
      </c>
      <c r="C129" s="9" t="s">
        <v>183</v>
      </c>
      <c r="D129" s="25" t="s">
        <v>597</v>
      </c>
      <c r="E129" s="51">
        <v>1829</v>
      </c>
      <c r="F129" s="7">
        <v>1737165.91</v>
      </c>
      <c r="G129" s="8">
        <f t="shared" si="3"/>
        <v>3.2004898503573058E-4</v>
      </c>
    </row>
    <row r="130" spans="1:7" x14ac:dyDescent="0.25">
      <c r="A130" s="25" t="s">
        <v>494</v>
      </c>
      <c r="B130" s="25" t="s">
        <v>493</v>
      </c>
      <c r="C130" s="9" t="s">
        <v>495</v>
      </c>
      <c r="D130" s="25" t="s">
        <v>487</v>
      </c>
      <c r="E130" s="39">
        <v>21218</v>
      </c>
      <c r="F130" s="7">
        <v>21469857.66</v>
      </c>
      <c r="G130" s="8">
        <f t="shared" si="3"/>
        <v>3.9555267078344898E-3</v>
      </c>
    </row>
    <row r="131" spans="1:7" ht="30" x14ac:dyDescent="0.25">
      <c r="A131" s="25" t="s">
        <v>492</v>
      </c>
      <c r="B131" s="25" t="s">
        <v>491</v>
      </c>
      <c r="C131" s="9" t="s">
        <v>496</v>
      </c>
      <c r="D131" s="25" t="s">
        <v>488</v>
      </c>
      <c r="E131" s="39">
        <v>10000</v>
      </c>
      <c r="F131" s="7">
        <v>10275000</v>
      </c>
      <c r="G131" s="8">
        <f t="shared" si="3"/>
        <v>1.8930277772041542E-3</v>
      </c>
    </row>
    <row r="132" spans="1:7" x14ac:dyDescent="0.25">
      <c r="A132" s="25" t="s">
        <v>508</v>
      </c>
      <c r="B132" s="25" t="s">
        <v>186</v>
      </c>
      <c r="C132" s="87" t="s">
        <v>187</v>
      </c>
      <c r="D132" s="25" t="s">
        <v>509</v>
      </c>
      <c r="E132" s="39">
        <v>10000</v>
      </c>
      <c r="F132" s="7">
        <v>10060700</v>
      </c>
      <c r="G132" s="8">
        <f t="shared" si="3"/>
        <v>1.8535459423958962E-3</v>
      </c>
    </row>
    <row r="133" spans="1:7" x14ac:dyDescent="0.25">
      <c r="A133" s="25" t="s">
        <v>510</v>
      </c>
      <c r="B133" s="25" t="s">
        <v>465</v>
      </c>
      <c r="C133" s="9" t="s">
        <v>467</v>
      </c>
      <c r="D133" s="25" t="s">
        <v>511</v>
      </c>
      <c r="E133" s="39">
        <v>10000</v>
      </c>
      <c r="F133" s="7">
        <v>10129200</v>
      </c>
      <c r="G133" s="8">
        <f t="shared" ref="G133:G164" si="4">F133/$F$261</f>
        <v>1.8661661275772574E-3</v>
      </c>
    </row>
    <row r="134" spans="1:7" x14ac:dyDescent="0.25">
      <c r="A134" s="25" t="s">
        <v>543</v>
      </c>
      <c r="B134" s="25" t="s">
        <v>122</v>
      </c>
      <c r="C134" s="9" t="s">
        <v>123</v>
      </c>
      <c r="D134" s="25" t="s">
        <v>545</v>
      </c>
      <c r="E134" s="39">
        <v>32509</v>
      </c>
      <c r="F134" s="7">
        <v>28190179.350000001</v>
      </c>
      <c r="G134" s="8">
        <f t="shared" si="4"/>
        <v>5.1936537765369297E-3</v>
      </c>
    </row>
    <row r="135" spans="1:7" x14ac:dyDescent="0.25">
      <c r="A135" s="25" t="s">
        <v>542</v>
      </c>
      <c r="B135" s="25" t="s">
        <v>122</v>
      </c>
      <c r="C135" s="9" t="s">
        <v>123</v>
      </c>
      <c r="D135" s="25" t="s">
        <v>544</v>
      </c>
      <c r="E135" s="39">
        <v>30000</v>
      </c>
      <c r="F135" s="7">
        <v>25010700</v>
      </c>
      <c r="G135" s="8">
        <f t="shared" si="4"/>
        <v>4.6078783286929385E-3</v>
      </c>
    </row>
    <row r="136" spans="1:7" x14ac:dyDescent="0.25">
      <c r="A136" s="25" t="s">
        <v>520</v>
      </c>
      <c r="B136" s="25" t="s">
        <v>519</v>
      </c>
      <c r="C136" s="9" t="s">
        <v>521</v>
      </c>
      <c r="D136" s="25" t="s">
        <v>512</v>
      </c>
      <c r="E136" s="39">
        <v>10000</v>
      </c>
      <c r="F136" s="7">
        <v>9835897.3000000007</v>
      </c>
      <c r="G136" s="8">
        <f t="shared" si="4"/>
        <v>1.8121291292094738E-3</v>
      </c>
    </row>
    <row r="137" spans="1:7" x14ac:dyDescent="0.25">
      <c r="A137" s="25" t="s">
        <v>515</v>
      </c>
      <c r="B137" s="25" t="s">
        <v>221</v>
      </c>
      <c r="C137" s="9" t="s">
        <v>222</v>
      </c>
      <c r="D137" s="25" t="s">
        <v>513</v>
      </c>
      <c r="E137" s="39">
        <v>13100</v>
      </c>
      <c r="F137" s="7">
        <v>13283793</v>
      </c>
      <c r="G137" s="8">
        <f t="shared" si="4"/>
        <v>2.4473566068739759E-3</v>
      </c>
    </row>
    <row r="138" spans="1:7" ht="30" x14ac:dyDescent="0.25">
      <c r="A138" s="25" t="s">
        <v>517</v>
      </c>
      <c r="B138" s="25" t="s">
        <v>516</v>
      </c>
      <c r="C138" s="9" t="s">
        <v>518</v>
      </c>
      <c r="D138" s="25" t="s">
        <v>514</v>
      </c>
      <c r="E138" s="39">
        <v>28500</v>
      </c>
      <c r="F138" s="7">
        <v>28502850</v>
      </c>
      <c r="G138" s="8">
        <f t="shared" si="4"/>
        <v>5.2512590539643238E-3</v>
      </c>
    </row>
    <row r="139" spans="1:7" x14ac:dyDescent="0.25">
      <c r="A139" s="25" t="s">
        <v>576</v>
      </c>
      <c r="B139" s="64" t="s">
        <v>223</v>
      </c>
      <c r="C139" s="9" t="s">
        <v>224</v>
      </c>
      <c r="D139" s="25" t="s">
        <v>577</v>
      </c>
      <c r="E139" s="39">
        <v>42000</v>
      </c>
      <c r="F139" s="7">
        <v>42340200</v>
      </c>
      <c r="G139" s="8">
        <f t="shared" si="4"/>
        <v>7.8006009432972584E-3</v>
      </c>
    </row>
    <row r="140" spans="1:7" ht="30" x14ac:dyDescent="0.25">
      <c r="A140" s="25" t="s">
        <v>530</v>
      </c>
      <c r="B140" s="25" t="s">
        <v>138</v>
      </c>
      <c r="C140" s="9" t="s">
        <v>139</v>
      </c>
      <c r="D140" s="25" t="s">
        <v>531</v>
      </c>
      <c r="E140" s="39">
        <v>16000</v>
      </c>
      <c r="F140" s="7">
        <v>16189860.32</v>
      </c>
      <c r="G140" s="8">
        <f t="shared" si="4"/>
        <v>2.9827596393980863E-3</v>
      </c>
    </row>
    <row r="141" spans="1:7" x14ac:dyDescent="0.25">
      <c r="A141" s="25" t="s">
        <v>579</v>
      </c>
      <c r="B141" s="25" t="s">
        <v>122</v>
      </c>
      <c r="C141" s="9" t="s">
        <v>123</v>
      </c>
      <c r="D141" s="25" t="s">
        <v>578</v>
      </c>
      <c r="E141" s="39">
        <v>49444</v>
      </c>
      <c r="F141" s="7">
        <v>56042454.82</v>
      </c>
      <c r="G141" s="8">
        <f t="shared" si="4"/>
        <v>1.0325053399218378E-2</v>
      </c>
    </row>
    <row r="142" spans="1:7" ht="30" x14ac:dyDescent="0.25">
      <c r="A142" s="47" t="s">
        <v>538</v>
      </c>
      <c r="B142" s="47" t="s">
        <v>164</v>
      </c>
      <c r="C142" s="9" t="s">
        <v>165</v>
      </c>
      <c r="D142" s="47" t="s">
        <v>539</v>
      </c>
      <c r="E142" s="39">
        <v>22000</v>
      </c>
      <c r="F142" s="7">
        <v>21788580</v>
      </c>
      <c r="G142" s="8">
        <f t="shared" si="4"/>
        <v>4.0142469261153181E-3</v>
      </c>
    </row>
    <row r="143" spans="1:7" x14ac:dyDescent="0.25">
      <c r="A143" s="47" t="s">
        <v>540</v>
      </c>
      <c r="B143" s="47" t="s">
        <v>465</v>
      </c>
      <c r="C143" s="9" t="s">
        <v>467</v>
      </c>
      <c r="D143" s="47" t="s">
        <v>541</v>
      </c>
      <c r="E143" s="39">
        <v>91000</v>
      </c>
      <c r="F143" s="7">
        <v>90690600</v>
      </c>
      <c r="G143" s="8">
        <f t="shared" si="4"/>
        <v>1.6708498776769935E-2</v>
      </c>
    </row>
    <row r="144" spans="1:7" x14ac:dyDescent="0.25">
      <c r="A144" s="25" t="s">
        <v>644</v>
      </c>
      <c r="B144" s="25" t="s">
        <v>223</v>
      </c>
      <c r="C144" s="9" t="s">
        <v>224</v>
      </c>
      <c r="D144" s="25" t="s">
        <v>645</v>
      </c>
      <c r="E144" s="39">
        <v>81300</v>
      </c>
      <c r="F144" s="7">
        <v>84412977</v>
      </c>
      <c r="G144" s="8">
        <f t="shared" si="4"/>
        <v>1.5551932867882763E-2</v>
      </c>
    </row>
    <row r="145" spans="1:7" x14ac:dyDescent="0.25">
      <c r="A145" s="25" t="s">
        <v>559</v>
      </c>
      <c r="B145" s="25" t="s">
        <v>158</v>
      </c>
      <c r="C145" s="9" t="s">
        <v>159</v>
      </c>
      <c r="D145" s="25" t="s">
        <v>558</v>
      </c>
      <c r="E145" s="39">
        <v>27000</v>
      </c>
      <c r="F145" s="7">
        <v>27686610</v>
      </c>
      <c r="G145" s="8">
        <f t="shared" si="4"/>
        <v>5.1008780327609056E-3</v>
      </c>
    </row>
    <row r="146" spans="1:7" x14ac:dyDescent="0.25">
      <c r="A146" s="74" t="s">
        <v>569</v>
      </c>
      <c r="B146" s="74" t="s">
        <v>158</v>
      </c>
      <c r="C146" s="9" t="s">
        <v>159</v>
      </c>
      <c r="D146" s="74" t="s">
        <v>568</v>
      </c>
      <c r="E146" s="39">
        <v>25000</v>
      </c>
      <c r="F146" s="7">
        <v>25597750</v>
      </c>
      <c r="G146" s="8">
        <f t="shared" si="4"/>
        <v>4.7160342368786027E-3</v>
      </c>
    </row>
    <row r="147" spans="1:7" x14ac:dyDescent="0.25">
      <c r="A147" s="76" t="s">
        <v>632</v>
      </c>
      <c r="B147" s="76" t="s">
        <v>233</v>
      </c>
      <c r="C147" s="9" t="s">
        <v>234</v>
      </c>
      <c r="D147" s="76" t="s">
        <v>629</v>
      </c>
      <c r="E147" s="39">
        <v>70750</v>
      </c>
      <c r="F147" s="7">
        <v>73819847.459999993</v>
      </c>
      <c r="G147" s="8">
        <f t="shared" si="4"/>
        <v>1.3600294087664576E-2</v>
      </c>
    </row>
    <row r="148" spans="1:7" ht="30" x14ac:dyDescent="0.25">
      <c r="A148" s="74" t="s">
        <v>616</v>
      </c>
      <c r="B148" s="74" t="s">
        <v>617</v>
      </c>
      <c r="C148" s="9" t="s">
        <v>618</v>
      </c>
      <c r="D148" s="74" t="s">
        <v>615</v>
      </c>
      <c r="E148" s="39">
        <v>52444</v>
      </c>
      <c r="F148" s="7">
        <v>53480293.439999998</v>
      </c>
      <c r="G148" s="8">
        <f t="shared" si="4"/>
        <v>9.8530103177566046E-3</v>
      </c>
    </row>
    <row r="149" spans="1:7" ht="30" x14ac:dyDescent="0.25">
      <c r="A149" s="25" t="s">
        <v>290</v>
      </c>
      <c r="B149" s="25" t="s">
        <v>184</v>
      </c>
      <c r="C149" s="9" t="s">
        <v>185</v>
      </c>
      <c r="D149" s="25" t="s">
        <v>585</v>
      </c>
      <c r="E149" s="39">
        <v>66301</v>
      </c>
      <c r="F149" s="7">
        <v>72396050.930000007</v>
      </c>
      <c r="G149" s="8">
        <f t="shared" si="4"/>
        <v>1.333797911147218E-2</v>
      </c>
    </row>
    <row r="150" spans="1:7" x14ac:dyDescent="0.25">
      <c r="A150" s="65" t="s">
        <v>586</v>
      </c>
      <c r="B150" s="65" t="s">
        <v>158</v>
      </c>
      <c r="C150" s="9" t="s">
        <v>159</v>
      </c>
      <c r="D150" s="65" t="s">
        <v>587</v>
      </c>
      <c r="E150" s="39">
        <v>37000</v>
      </c>
      <c r="F150" s="7">
        <v>37608280</v>
      </c>
      <c r="G150" s="8">
        <f t="shared" si="4"/>
        <v>6.9288096051456395E-3</v>
      </c>
    </row>
    <row r="151" spans="1:7" x14ac:dyDescent="0.25">
      <c r="A151" s="25" t="s">
        <v>592</v>
      </c>
      <c r="B151" s="25" t="s">
        <v>132</v>
      </c>
      <c r="C151" s="9" t="s">
        <v>133</v>
      </c>
      <c r="D151" s="25" t="s">
        <v>593</v>
      </c>
      <c r="E151" s="39">
        <v>64845</v>
      </c>
      <c r="F151" s="7">
        <v>70286143.950000003</v>
      </c>
      <c r="G151" s="8">
        <f t="shared" si="4"/>
        <v>1.2949257698289024E-2</v>
      </c>
    </row>
    <row r="152" spans="1:7" x14ac:dyDescent="0.25">
      <c r="A152" s="25" t="s">
        <v>590</v>
      </c>
      <c r="B152" s="25" t="s">
        <v>196</v>
      </c>
      <c r="C152" s="9" t="s">
        <v>197</v>
      </c>
      <c r="D152" s="25" t="s">
        <v>591</v>
      </c>
      <c r="E152" s="39">
        <v>42498</v>
      </c>
      <c r="F152" s="7">
        <v>44937385.200000003</v>
      </c>
      <c r="G152" s="8">
        <f t="shared" si="4"/>
        <v>8.2790966830679179E-3</v>
      </c>
    </row>
    <row r="153" spans="1:7" ht="30" x14ac:dyDescent="0.25">
      <c r="A153" s="76" t="s">
        <v>603</v>
      </c>
      <c r="B153" s="76" t="s">
        <v>235</v>
      </c>
      <c r="C153" s="9" t="s">
        <v>236</v>
      </c>
      <c r="D153" s="76" t="s">
        <v>604</v>
      </c>
      <c r="E153" s="39">
        <v>10000</v>
      </c>
      <c r="F153" s="7">
        <v>10370500</v>
      </c>
      <c r="G153" s="8">
        <f t="shared" si="4"/>
        <v>1.9106223419460516E-3</v>
      </c>
    </row>
    <row r="154" spans="1:7" x14ac:dyDescent="0.25">
      <c r="A154" s="25" t="s">
        <v>605</v>
      </c>
      <c r="B154" s="25" t="s">
        <v>519</v>
      </c>
      <c r="C154" s="9" t="s">
        <v>521</v>
      </c>
      <c r="D154" s="25" t="s">
        <v>606</v>
      </c>
      <c r="E154" s="39">
        <v>8000</v>
      </c>
      <c r="F154" s="7">
        <v>8232480</v>
      </c>
      <c r="G154" s="8">
        <f t="shared" si="4"/>
        <v>1.5167214905379713E-3</v>
      </c>
    </row>
    <row r="155" spans="1:7" ht="29.25" customHeight="1" x14ac:dyDescent="0.25">
      <c r="A155" s="25" t="s">
        <v>607</v>
      </c>
      <c r="B155" s="25" t="s">
        <v>233</v>
      </c>
      <c r="C155" s="9" t="s">
        <v>234</v>
      </c>
      <c r="D155" s="72" t="s">
        <v>608</v>
      </c>
      <c r="E155" s="39">
        <v>83008</v>
      </c>
      <c r="F155" s="7">
        <v>85235934.719999999</v>
      </c>
      <c r="G155" s="8">
        <f t="shared" si="4"/>
        <v>1.5703551536829195E-2</v>
      </c>
    </row>
    <row r="156" spans="1:7" ht="36" customHeight="1" x14ac:dyDescent="0.25">
      <c r="A156" s="25" t="s">
        <v>614</v>
      </c>
      <c r="B156" s="25" t="s">
        <v>128</v>
      </c>
      <c r="C156" s="9" t="s">
        <v>129</v>
      </c>
      <c r="D156" s="25" t="s">
        <v>613</v>
      </c>
      <c r="E156" s="39">
        <v>50000</v>
      </c>
      <c r="F156" s="7">
        <v>50605500</v>
      </c>
      <c r="G156" s="8">
        <f t="shared" si="4"/>
        <v>9.3233690685454815E-3</v>
      </c>
    </row>
    <row r="157" spans="1:7" ht="26.25" customHeight="1" x14ac:dyDescent="0.25">
      <c r="A157" s="25" t="s">
        <v>612</v>
      </c>
      <c r="B157" s="25" t="s">
        <v>213</v>
      </c>
      <c r="C157" s="9" t="s">
        <v>214</v>
      </c>
      <c r="D157" s="25" t="s">
        <v>611</v>
      </c>
      <c r="E157" s="39">
        <v>19532</v>
      </c>
      <c r="F157" s="7">
        <v>19322031</v>
      </c>
      <c r="G157" s="8">
        <f t="shared" si="4"/>
        <v>3.55981911386859E-3</v>
      </c>
    </row>
    <row r="158" spans="1:7" ht="27.75" customHeight="1" x14ac:dyDescent="0.25">
      <c r="A158" s="57" t="s">
        <v>624</v>
      </c>
      <c r="B158" s="57" t="s">
        <v>128</v>
      </c>
      <c r="C158" s="9" t="s">
        <v>129</v>
      </c>
      <c r="D158" s="57" t="s">
        <v>623</v>
      </c>
      <c r="E158" s="39">
        <v>10000</v>
      </c>
      <c r="F158" s="7">
        <v>10049389.699999999</v>
      </c>
      <c r="G158" s="8">
        <f t="shared" si="4"/>
        <v>1.8514621747979874E-3</v>
      </c>
    </row>
    <row r="159" spans="1:7" ht="31.5" customHeight="1" x14ac:dyDescent="0.25">
      <c r="A159" s="25" t="s">
        <v>650</v>
      </c>
      <c r="B159" s="25" t="s">
        <v>213</v>
      </c>
      <c r="C159" s="9" t="s">
        <v>214</v>
      </c>
      <c r="D159" s="25" t="s">
        <v>648</v>
      </c>
      <c r="E159" s="39">
        <v>20000</v>
      </c>
      <c r="F159" s="7">
        <v>19436600</v>
      </c>
      <c r="G159" s="8">
        <f t="shared" si="4"/>
        <v>3.5809268802341862E-3</v>
      </c>
    </row>
    <row r="160" spans="1:7" ht="31.5" customHeight="1" x14ac:dyDescent="0.25">
      <c r="A160" s="77" t="s">
        <v>633</v>
      </c>
      <c r="B160" s="77" t="s">
        <v>176</v>
      </c>
      <c r="C160" s="9" t="s">
        <v>177</v>
      </c>
      <c r="D160" s="77" t="s">
        <v>630</v>
      </c>
      <c r="E160" s="39">
        <v>75154</v>
      </c>
      <c r="F160" s="7">
        <v>79654221.519999996</v>
      </c>
      <c r="G160" s="8">
        <f t="shared" si="4"/>
        <v>1.4675197460723396E-2</v>
      </c>
    </row>
    <row r="161" spans="1:7" ht="30.75" customHeight="1" x14ac:dyDescent="0.25">
      <c r="A161" s="64" t="s">
        <v>656</v>
      </c>
      <c r="B161" s="64" t="s">
        <v>122</v>
      </c>
      <c r="C161" s="9" t="s">
        <v>123</v>
      </c>
      <c r="D161" s="64" t="s">
        <v>655</v>
      </c>
      <c r="E161" s="39">
        <v>30255</v>
      </c>
      <c r="F161" s="7">
        <v>29843532</v>
      </c>
      <c r="G161" s="8">
        <f t="shared" si="4"/>
        <v>5.4982613183339217E-3</v>
      </c>
    </row>
    <row r="162" spans="1:7" ht="30.75" customHeight="1" x14ac:dyDescent="0.25">
      <c r="A162" s="25" t="s">
        <v>647</v>
      </c>
      <c r="B162" s="25" t="s">
        <v>156</v>
      </c>
      <c r="C162" s="9" t="s">
        <v>157</v>
      </c>
      <c r="D162" s="25" t="s">
        <v>646</v>
      </c>
      <c r="E162" s="39">
        <v>15000</v>
      </c>
      <c r="F162" s="7">
        <v>15503850</v>
      </c>
      <c r="G162" s="8">
        <f t="shared" si="4"/>
        <v>2.8563716499860462E-3</v>
      </c>
    </row>
    <row r="163" spans="1:7" ht="30.75" customHeight="1" x14ac:dyDescent="0.25">
      <c r="A163" s="86" t="s">
        <v>652</v>
      </c>
      <c r="B163" s="86" t="s">
        <v>654</v>
      </c>
      <c r="C163" s="9" t="s">
        <v>653</v>
      </c>
      <c r="D163" s="86" t="s">
        <v>651</v>
      </c>
      <c r="E163" s="39">
        <v>33000</v>
      </c>
      <c r="F163" s="7">
        <v>34104510</v>
      </c>
      <c r="G163" s="8">
        <f t="shared" si="4"/>
        <v>6.2832880543004233E-3</v>
      </c>
    </row>
    <row r="164" spans="1:7" ht="30.75" customHeight="1" x14ac:dyDescent="0.25">
      <c r="A164" s="25" t="s">
        <v>664</v>
      </c>
      <c r="B164" s="25" t="s">
        <v>164</v>
      </c>
      <c r="C164" s="9" t="s">
        <v>165</v>
      </c>
      <c r="D164" s="25" t="s">
        <v>665</v>
      </c>
      <c r="E164" s="39">
        <v>30000</v>
      </c>
      <c r="F164" s="7">
        <v>30877800</v>
      </c>
      <c r="G164" s="8">
        <f t="shared" si="4"/>
        <v>5.6888110071975119E-3</v>
      </c>
    </row>
    <row r="165" spans="1:7" ht="30.75" customHeight="1" x14ac:dyDescent="0.25">
      <c r="A165" s="72" t="s">
        <v>667</v>
      </c>
      <c r="B165" s="72" t="s">
        <v>233</v>
      </c>
      <c r="C165" s="9" t="s">
        <v>234</v>
      </c>
      <c r="D165" s="72" t="s">
        <v>666</v>
      </c>
      <c r="E165" s="39">
        <v>30000</v>
      </c>
      <c r="F165" s="7">
        <v>31003800</v>
      </c>
      <c r="G165" s="8">
        <f t="shared" ref="G165:G196" si="5">F165/$F$261</f>
        <v>5.7120247784800153E-3</v>
      </c>
    </row>
    <row r="166" spans="1:7" ht="30.75" customHeight="1" x14ac:dyDescent="0.25">
      <c r="A166" s="25" t="s">
        <v>671</v>
      </c>
      <c r="B166" s="25" t="s">
        <v>180</v>
      </c>
      <c r="C166" s="9" t="s">
        <v>181</v>
      </c>
      <c r="D166" s="32" t="s">
        <v>670</v>
      </c>
      <c r="E166" s="39">
        <v>48000</v>
      </c>
      <c r="F166" s="7">
        <v>48380160</v>
      </c>
      <c r="G166" s="8">
        <f t="shared" si="5"/>
        <v>8.9133807051660664E-3</v>
      </c>
    </row>
    <row r="167" spans="1:7" ht="30.75" customHeight="1" x14ac:dyDescent="0.25">
      <c r="A167" s="69" t="s">
        <v>672</v>
      </c>
      <c r="B167" s="69" t="s">
        <v>200</v>
      </c>
      <c r="C167" s="9" t="s">
        <v>201</v>
      </c>
      <c r="D167" s="69" t="s">
        <v>673</v>
      </c>
      <c r="E167" s="39">
        <v>47500</v>
      </c>
      <c r="F167" s="7">
        <v>47367000</v>
      </c>
      <c r="G167" s="8">
        <f t="shared" si="5"/>
        <v>8.7267198757011357E-3</v>
      </c>
    </row>
    <row r="168" spans="1:7" ht="30.75" customHeight="1" x14ac:dyDescent="0.25">
      <c r="A168" s="76" t="s">
        <v>674</v>
      </c>
      <c r="B168" s="76" t="s">
        <v>213</v>
      </c>
      <c r="C168" s="9" t="s">
        <v>214</v>
      </c>
      <c r="D168" s="76" t="s">
        <v>675</v>
      </c>
      <c r="E168" s="39">
        <v>49000</v>
      </c>
      <c r="F168" s="7">
        <v>48800080</v>
      </c>
      <c r="G168" s="8">
        <f t="shared" si="5"/>
        <v>8.9907452038720092E-3</v>
      </c>
    </row>
    <row r="169" spans="1:7" ht="15" customHeight="1" x14ac:dyDescent="0.25">
      <c r="A169" s="69" t="s">
        <v>680</v>
      </c>
      <c r="B169" s="69" t="s">
        <v>128</v>
      </c>
      <c r="C169" s="9" t="s">
        <v>129</v>
      </c>
      <c r="D169" s="69" t="s">
        <v>679</v>
      </c>
      <c r="E169" s="39">
        <v>40000</v>
      </c>
      <c r="F169" s="7">
        <v>41162000</v>
      </c>
      <c r="G169" s="8">
        <f t="shared" si="5"/>
        <v>7.5835337581778486E-3</v>
      </c>
    </row>
    <row r="170" spans="1:7" ht="30" x14ac:dyDescent="0.25">
      <c r="A170" s="64" t="s">
        <v>695</v>
      </c>
      <c r="B170" s="64" t="s">
        <v>200</v>
      </c>
      <c r="C170" s="9" t="s">
        <v>201</v>
      </c>
      <c r="D170" s="64" t="s">
        <v>696</v>
      </c>
      <c r="E170" s="39">
        <v>38000</v>
      </c>
      <c r="F170" s="7">
        <v>38578360</v>
      </c>
      <c r="G170" s="8">
        <f t="shared" si="5"/>
        <v>7.1075335356673144E-3</v>
      </c>
    </row>
    <row r="171" spans="1:7" x14ac:dyDescent="0.25">
      <c r="A171" s="72" t="s">
        <v>691</v>
      </c>
      <c r="B171" s="72" t="s">
        <v>233</v>
      </c>
      <c r="C171" s="84" t="s">
        <v>234</v>
      </c>
      <c r="D171" s="72" t="s">
        <v>692</v>
      </c>
      <c r="E171" s="39">
        <v>30000</v>
      </c>
      <c r="F171" s="7">
        <v>30333236.399999999</v>
      </c>
      <c r="G171" s="8">
        <f t="shared" si="5"/>
        <v>5.5884826352992833E-3</v>
      </c>
    </row>
    <row r="172" spans="1:7" x14ac:dyDescent="0.25">
      <c r="A172" s="84" t="s">
        <v>693</v>
      </c>
      <c r="B172" s="84" t="s">
        <v>196</v>
      </c>
      <c r="C172" s="84" t="s">
        <v>197</v>
      </c>
      <c r="D172" s="84" t="s">
        <v>694</v>
      </c>
      <c r="E172" s="39">
        <v>34000</v>
      </c>
      <c r="F172" s="7">
        <v>34407660</v>
      </c>
      <c r="G172" s="8">
        <f t="shared" si="5"/>
        <v>6.3391392825884463E-3</v>
      </c>
    </row>
    <row r="173" spans="1:7" x14ac:dyDescent="0.25">
      <c r="A173" s="74" t="s">
        <v>697</v>
      </c>
      <c r="B173" s="74" t="s">
        <v>194</v>
      </c>
      <c r="C173" s="9" t="s">
        <v>195</v>
      </c>
      <c r="D173" s="74" t="s">
        <v>698</v>
      </c>
      <c r="E173" s="39">
        <v>37000</v>
      </c>
      <c r="F173" s="7">
        <v>39074590</v>
      </c>
      <c r="G173" s="8">
        <f t="shared" si="5"/>
        <v>7.1989571049015742E-3</v>
      </c>
    </row>
    <row r="174" spans="1:7" x14ac:dyDescent="0.25">
      <c r="A174" s="76" t="s">
        <v>688</v>
      </c>
      <c r="B174" s="76" t="s">
        <v>689</v>
      </c>
      <c r="C174" s="9" t="s">
        <v>690</v>
      </c>
      <c r="D174" s="76" t="s">
        <v>687</v>
      </c>
      <c r="E174" s="39">
        <v>23000</v>
      </c>
      <c r="F174" s="7">
        <v>23593170</v>
      </c>
      <c r="G174" s="8">
        <f t="shared" si="5"/>
        <v>4.3467178746763729E-3</v>
      </c>
    </row>
    <row r="175" spans="1:7" x14ac:dyDescent="0.25">
      <c r="A175" s="25" t="s">
        <v>239</v>
      </c>
      <c r="B175" s="25"/>
      <c r="C175" s="72"/>
      <c r="D175" s="25"/>
      <c r="E175" s="39"/>
      <c r="F175" s="7">
        <f>SUM(F5:F174)</f>
        <v>5168046707.8600006</v>
      </c>
      <c r="G175" s="8">
        <f t="shared" si="5"/>
        <v>0.9521417004250573</v>
      </c>
    </row>
    <row r="176" spans="1:7" x14ac:dyDescent="0.25">
      <c r="A176" s="13"/>
      <c r="B176" s="13"/>
      <c r="C176" s="13"/>
      <c r="D176" s="13"/>
      <c r="E176" s="14"/>
      <c r="F176" s="15"/>
      <c r="G176" s="16"/>
    </row>
    <row r="177" spans="1:8" x14ac:dyDescent="0.25">
      <c r="A177" s="17" t="s">
        <v>388</v>
      </c>
      <c r="B177" s="13"/>
      <c r="C177" s="13"/>
      <c r="D177" s="13"/>
      <c r="E177" s="14"/>
      <c r="F177" s="15"/>
      <c r="G177" s="16"/>
    </row>
    <row r="178" spans="1:8" ht="30" x14ac:dyDescent="0.25">
      <c r="A178" s="25" t="s">
        <v>0</v>
      </c>
      <c r="B178" s="25" t="s">
        <v>20</v>
      </c>
      <c r="C178" s="72" t="s">
        <v>1</v>
      </c>
      <c r="D178" s="25" t="s">
        <v>22</v>
      </c>
      <c r="E178" s="72" t="s">
        <v>10</v>
      </c>
      <c r="F178" s="72" t="s">
        <v>6</v>
      </c>
      <c r="G178" s="72" t="s">
        <v>2</v>
      </c>
    </row>
    <row r="179" spans="1:8" ht="30" x14ac:dyDescent="0.25">
      <c r="A179" s="25" t="s">
        <v>318</v>
      </c>
      <c r="B179" s="25" t="s">
        <v>225</v>
      </c>
      <c r="C179" s="25" t="s">
        <v>226</v>
      </c>
      <c r="D179" s="25" t="s">
        <v>113</v>
      </c>
      <c r="E179" s="6">
        <v>63200</v>
      </c>
      <c r="F179" s="7">
        <v>4168040</v>
      </c>
      <c r="G179" s="8">
        <f t="shared" ref="G179:G192" si="6">F179/$F$261</f>
        <v>7.6790418457401484E-4</v>
      </c>
      <c r="H179" s="88"/>
    </row>
    <row r="180" spans="1:8" ht="30" x14ac:dyDescent="0.25">
      <c r="A180" s="25" t="s">
        <v>319</v>
      </c>
      <c r="B180" s="25" t="s">
        <v>176</v>
      </c>
      <c r="C180" s="25" t="s">
        <v>177</v>
      </c>
      <c r="D180" s="25" t="s">
        <v>115</v>
      </c>
      <c r="E180" s="6">
        <v>1185</v>
      </c>
      <c r="F180" s="7">
        <v>17786850</v>
      </c>
      <c r="G180" s="8">
        <f t="shared" si="6"/>
        <v>3.2769830772714074E-3</v>
      </c>
      <c r="H180" s="88"/>
    </row>
    <row r="181" spans="1:8" ht="28.5" customHeight="1" x14ac:dyDescent="0.25">
      <c r="A181" s="25" t="s">
        <v>320</v>
      </c>
      <c r="B181" s="25" t="s">
        <v>227</v>
      </c>
      <c r="C181" s="25" t="s">
        <v>228</v>
      </c>
      <c r="D181" s="25" t="s">
        <v>114</v>
      </c>
      <c r="E181" s="6">
        <v>152900</v>
      </c>
      <c r="F181" s="7">
        <v>25967007</v>
      </c>
      <c r="G181" s="8">
        <f t="shared" si="6"/>
        <v>4.7840647729298991E-3</v>
      </c>
      <c r="H181" s="88"/>
    </row>
    <row r="182" spans="1:8" ht="30" x14ac:dyDescent="0.25">
      <c r="A182" s="25" t="s">
        <v>322</v>
      </c>
      <c r="B182" s="25" t="s">
        <v>184</v>
      </c>
      <c r="C182" s="25" t="s">
        <v>185</v>
      </c>
      <c r="D182" s="25" t="s">
        <v>117</v>
      </c>
      <c r="E182" s="6">
        <v>37950</v>
      </c>
      <c r="F182" s="7">
        <v>9785407.5</v>
      </c>
      <c r="G182" s="8">
        <f t="shared" si="6"/>
        <v>1.8028270762785266E-3</v>
      </c>
      <c r="H182" s="88"/>
    </row>
    <row r="183" spans="1:8" ht="30" x14ac:dyDescent="0.25">
      <c r="A183" s="25" t="s">
        <v>321</v>
      </c>
      <c r="B183" s="25" t="s">
        <v>229</v>
      </c>
      <c r="C183" s="72" t="s">
        <v>230</v>
      </c>
      <c r="D183" s="25" t="s">
        <v>116</v>
      </c>
      <c r="E183" s="6">
        <v>3525</v>
      </c>
      <c r="F183" s="7">
        <v>15340800</v>
      </c>
      <c r="G183" s="8">
        <f t="shared" si="6"/>
        <v>2.8263319245288069E-3</v>
      </c>
      <c r="H183" s="88"/>
    </row>
    <row r="184" spans="1:8" ht="26.25" customHeight="1" x14ac:dyDescent="0.25">
      <c r="A184" s="25" t="s">
        <v>328</v>
      </c>
      <c r="B184" s="25" t="s">
        <v>223</v>
      </c>
      <c r="C184" s="25" t="s">
        <v>224</v>
      </c>
      <c r="D184" s="25" t="s">
        <v>120</v>
      </c>
      <c r="E184" s="6">
        <v>121450</v>
      </c>
      <c r="F184" s="7">
        <v>26298783</v>
      </c>
      <c r="G184" s="8">
        <f t="shared" si="6"/>
        <v>4.8451899489697714E-3</v>
      </c>
      <c r="H184" s="88"/>
    </row>
    <row r="185" spans="1:8" ht="30.75" customHeight="1" x14ac:dyDescent="0.25">
      <c r="A185" s="25" t="s">
        <v>326</v>
      </c>
      <c r="B185" s="25" t="s">
        <v>207</v>
      </c>
      <c r="C185" s="25" t="s">
        <v>208</v>
      </c>
      <c r="D185" s="25" t="s">
        <v>121</v>
      </c>
      <c r="E185" s="6">
        <v>9135</v>
      </c>
      <c r="F185" s="7">
        <v>3412836</v>
      </c>
      <c r="G185" s="8">
        <f t="shared" si="6"/>
        <v>6.2876820895788976E-4</v>
      </c>
      <c r="H185" s="88"/>
    </row>
    <row r="186" spans="1:8" ht="27.75" customHeight="1" x14ac:dyDescent="0.25">
      <c r="A186" s="25" t="s">
        <v>482</v>
      </c>
      <c r="B186" s="25" t="s">
        <v>481</v>
      </c>
      <c r="C186" s="25" t="s">
        <v>484</v>
      </c>
      <c r="D186" s="25" t="s">
        <v>479</v>
      </c>
      <c r="E186" s="6">
        <v>22500</v>
      </c>
      <c r="F186" s="7">
        <v>2932200</v>
      </c>
      <c r="G186" s="8">
        <f t="shared" si="6"/>
        <v>5.4021762027425997E-4</v>
      </c>
      <c r="H186" s="88"/>
    </row>
    <row r="187" spans="1:8" ht="27.75" customHeight="1" x14ac:dyDescent="0.25">
      <c r="A187" s="25" t="s">
        <v>483</v>
      </c>
      <c r="B187" s="25" t="s">
        <v>202</v>
      </c>
      <c r="C187" s="25" t="s">
        <v>203</v>
      </c>
      <c r="D187" s="25" t="s">
        <v>480</v>
      </c>
      <c r="E187" s="6">
        <v>6672</v>
      </c>
      <c r="F187" s="7">
        <v>7002931.2000000002</v>
      </c>
      <c r="G187" s="8">
        <f t="shared" si="6"/>
        <v>1.2901939935230774E-3</v>
      </c>
      <c r="H187" s="88"/>
    </row>
    <row r="188" spans="1:8" ht="30" customHeight="1" x14ac:dyDescent="0.25">
      <c r="A188" s="72" t="s">
        <v>324</v>
      </c>
      <c r="B188" s="72" t="s">
        <v>710</v>
      </c>
      <c r="C188" s="72" t="s">
        <v>232</v>
      </c>
      <c r="D188" s="72" t="s">
        <v>118</v>
      </c>
      <c r="E188" s="6">
        <v>6000</v>
      </c>
      <c r="F188" s="7">
        <v>6930000</v>
      </c>
      <c r="G188" s="8">
        <f t="shared" si="6"/>
        <v>1.2767574205376922E-3</v>
      </c>
      <c r="H188" s="88"/>
    </row>
    <row r="189" spans="1:8" ht="33.75" customHeight="1" x14ac:dyDescent="0.25">
      <c r="A189" s="72" t="s">
        <v>323</v>
      </c>
      <c r="B189" s="72" t="s">
        <v>711</v>
      </c>
      <c r="C189" s="72" t="s">
        <v>191</v>
      </c>
      <c r="D189" s="72" t="s">
        <v>119</v>
      </c>
      <c r="E189" s="6">
        <v>52670</v>
      </c>
      <c r="F189" s="7">
        <v>20059369.5</v>
      </c>
      <c r="G189" s="8">
        <f t="shared" si="6"/>
        <v>3.6956636162240202E-3</v>
      </c>
      <c r="H189" s="88"/>
    </row>
    <row r="190" spans="1:8" ht="33.75" customHeight="1" x14ac:dyDescent="0.25">
      <c r="A190" s="86" t="s">
        <v>709</v>
      </c>
      <c r="B190" s="86" t="s">
        <v>186</v>
      </c>
      <c r="C190" s="9" t="s">
        <v>187</v>
      </c>
      <c r="D190" s="86" t="s">
        <v>708</v>
      </c>
      <c r="E190" s="6">
        <v>319</v>
      </c>
      <c r="F190" s="7">
        <v>1469792.5</v>
      </c>
      <c r="G190" s="8">
        <f t="shared" si="6"/>
        <v>2.7078910260110335E-4</v>
      </c>
      <c r="H190" s="88"/>
    </row>
    <row r="191" spans="1:8" x14ac:dyDescent="0.25">
      <c r="A191" s="72" t="s">
        <v>554</v>
      </c>
      <c r="B191" s="72" t="s">
        <v>555</v>
      </c>
      <c r="C191" s="9" t="s">
        <v>556</v>
      </c>
      <c r="D191" s="72" t="s">
        <v>557</v>
      </c>
      <c r="E191" s="6">
        <v>390270000</v>
      </c>
      <c r="F191" s="7">
        <v>7077546.4500000002</v>
      </c>
      <c r="G191" s="8">
        <f t="shared" si="6"/>
        <v>1.30394082961583E-3</v>
      </c>
      <c r="H191" s="88"/>
    </row>
    <row r="192" spans="1:8" x14ac:dyDescent="0.25">
      <c r="A192" s="25" t="s">
        <v>239</v>
      </c>
      <c r="B192" s="25"/>
      <c r="C192" s="25"/>
      <c r="D192" s="72"/>
      <c r="E192" s="6"/>
      <c r="F192" s="7">
        <f>SUM(F179:F191)</f>
        <v>148231563.14999998</v>
      </c>
      <c r="G192" s="8">
        <f t="shared" si="6"/>
        <v>2.7309631776286293E-2</v>
      </c>
    </row>
    <row r="193" spans="1:7" x14ac:dyDescent="0.25">
      <c r="A193" s="13"/>
      <c r="B193" s="13"/>
      <c r="C193" s="13"/>
      <c r="D193" s="13"/>
      <c r="E193" s="14"/>
      <c r="F193" s="15"/>
      <c r="G193" s="16"/>
    </row>
    <row r="194" spans="1:7" x14ac:dyDescent="0.25">
      <c r="A194" s="3" t="s">
        <v>389</v>
      </c>
    </row>
    <row r="195" spans="1:7" ht="28.5" customHeight="1" x14ac:dyDescent="0.25">
      <c r="A195" s="25" t="s">
        <v>3</v>
      </c>
      <c r="B195" s="25" t="s">
        <v>1</v>
      </c>
      <c r="C195" s="25" t="s">
        <v>397</v>
      </c>
      <c r="D195" s="25" t="s">
        <v>7</v>
      </c>
      <c r="E195" s="25" t="s">
        <v>5</v>
      </c>
      <c r="F195" s="25" t="s">
        <v>12</v>
      </c>
      <c r="G195" s="25" t="s">
        <v>2</v>
      </c>
    </row>
    <row r="196" spans="1:7" ht="16.5" customHeight="1" x14ac:dyDescent="0.25">
      <c r="A196" s="25" t="s">
        <v>239</v>
      </c>
      <c r="B196" s="25"/>
      <c r="C196" s="25"/>
      <c r="D196" s="25"/>
      <c r="E196" s="6"/>
      <c r="F196" s="7"/>
      <c r="G196" s="8"/>
    </row>
    <row r="198" spans="1:7" ht="45" customHeight="1" x14ac:dyDescent="0.25">
      <c r="A198" s="3" t="s">
        <v>390</v>
      </c>
    </row>
    <row r="199" spans="1:7" ht="111" customHeight="1" x14ac:dyDescent="0.25">
      <c r="A199" s="25" t="s">
        <v>11</v>
      </c>
      <c r="B199" s="25" t="s">
        <v>8</v>
      </c>
      <c r="C199" s="25" t="s">
        <v>9</v>
      </c>
      <c r="D199" s="25" t="s">
        <v>17</v>
      </c>
      <c r="E199" s="25" t="s">
        <v>10</v>
      </c>
      <c r="F199" s="25" t="s">
        <v>6</v>
      </c>
      <c r="G199" s="25" t="s">
        <v>2</v>
      </c>
    </row>
    <row r="200" spans="1:7" x14ac:dyDescent="0.25">
      <c r="A200" s="25" t="s">
        <v>239</v>
      </c>
      <c r="B200" s="25"/>
      <c r="C200" s="25"/>
      <c r="D200" s="25"/>
      <c r="E200" s="6"/>
      <c r="F200" s="7"/>
      <c r="G200" s="8"/>
    </row>
    <row r="202" spans="1:7" ht="58.5" customHeight="1" x14ac:dyDescent="0.25">
      <c r="A202" s="3" t="s">
        <v>391</v>
      </c>
    </row>
    <row r="203" spans="1:7" ht="17.25" customHeight="1" x14ac:dyDescent="0.25">
      <c r="A203" s="25" t="s">
        <v>15</v>
      </c>
      <c r="B203" s="25" t="s">
        <v>14</v>
      </c>
      <c r="C203" s="25" t="s">
        <v>16</v>
      </c>
      <c r="D203" s="91" t="s">
        <v>13</v>
      </c>
      <c r="E203" s="92"/>
      <c r="F203" s="25" t="s">
        <v>6</v>
      </c>
      <c r="G203" s="25" t="s">
        <v>2</v>
      </c>
    </row>
    <row r="204" spans="1:7" x14ac:dyDescent="0.25">
      <c r="A204" s="25" t="s">
        <v>239</v>
      </c>
      <c r="B204" s="25"/>
      <c r="C204" s="25"/>
      <c r="D204" s="91"/>
      <c r="E204" s="92"/>
      <c r="F204" s="7"/>
      <c r="G204" s="8"/>
    </row>
    <row r="206" spans="1:7" ht="42.75" customHeight="1" x14ac:dyDescent="0.25">
      <c r="A206" s="3" t="s">
        <v>392</v>
      </c>
    </row>
    <row r="207" spans="1:7" ht="32.25" customHeight="1" x14ac:dyDescent="0.25">
      <c r="A207" s="25" t="s">
        <v>3</v>
      </c>
      <c r="B207" s="21" t="s">
        <v>1</v>
      </c>
      <c r="C207" s="25" t="s">
        <v>397</v>
      </c>
      <c r="D207" s="91" t="s">
        <v>4</v>
      </c>
      <c r="E207" s="92"/>
      <c r="F207" s="22" t="s">
        <v>18</v>
      </c>
      <c r="G207" s="44" t="s">
        <v>2</v>
      </c>
    </row>
    <row r="208" spans="1:7" x14ac:dyDescent="0.25">
      <c r="A208" s="25" t="s">
        <v>241</v>
      </c>
      <c r="B208" s="34">
        <v>1027700167110</v>
      </c>
      <c r="C208" s="35" t="s">
        <v>400</v>
      </c>
      <c r="D208" s="119" t="s">
        <v>240</v>
      </c>
      <c r="E208" s="119"/>
      <c r="F208" s="7">
        <v>22270.63</v>
      </c>
      <c r="G208" s="8">
        <f t="shared" ref="G208:G216" si="7">F208/$F$261</f>
        <v>4.1030580248988959E-6</v>
      </c>
    </row>
    <row r="209" spans="1:7" x14ac:dyDescent="0.25">
      <c r="A209" s="25" t="s">
        <v>241</v>
      </c>
      <c r="B209" s="34">
        <v>1027700167110</v>
      </c>
      <c r="C209" s="35" t="s">
        <v>401</v>
      </c>
      <c r="D209" s="119" t="s">
        <v>240</v>
      </c>
      <c r="E209" s="119"/>
      <c r="F209" s="7">
        <v>11802.47</v>
      </c>
      <c r="G209" s="8">
        <f t="shared" si="7"/>
        <v>2.1744431678461036E-6</v>
      </c>
    </row>
    <row r="210" spans="1:7" ht="28.5" customHeight="1" x14ac:dyDescent="0.25">
      <c r="A210" s="25" t="s">
        <v>241</v>
      </c>
      <c r="B210" s="34">
        <v>1027700167110</v>
      </c>
      <c r="C210" s="35" t="s">
        <v>399</v>
      </c>
      <c r="D210" s="119" t="s">
        <v>240</v>
      </c>
      <c r="E210" s="119"/>
      <c r="F210" s="7">
        <v>22571788.489999998</v>
      </c>
      <c r="G210" s="8">
        <f t="shared" si="7"/>
        <v>4.1585423447928959E-3</v>
      </c>
    </row>
    <row r="211" spans="1:7" x14ac:dyDescent="0.25">
      <c r="A211" s="25" t="s">
        <v>241</v>
      </c>
      <c r="B211" s="34">
        <v>1027700167110</v>
      </c>
      <c r="C211" s="35" t="s">
        <v>398</v>
      </c>
      <c r="D211" s="119" t="s">
        <v>240</v>
      </c>
      <c r="E211" s="119"/>
      <c r="F211" s="7">
        <v>1307.5999999999999</v>
      </c>
      <c r="G211" s="8">
        <f t="shared" si="7"/>
        <v>2.4090735975398072E-7</v>
      </c>
    </row>
    <row r="212" spans="1:7" ht="30" hidden="1" x14ac:dyDescent="0.25">
      <c r="A212" s="25" t="s">
        <v>242</v>
      </c>
      <c r="B212" s="34">
        <v>1027700167110</v>
      </c>
      <c r="C212" s="19" t="s">
        <v>634</v>
      </c>
      <c r="D212" s="109" t="s">
        <v>240</v>
      </c>
      <c r="E212" s="109"/>
      <c r="F212" s="7">
        <v>0</v>
      </c>
      <c r="G212" s="8">
        <f t="shared" si="7"/>
        <v>0</v>
      </c>
    </row>
    <row r="213" spans="1:7" ht="30" hidden="1" customHeight="1" x14ac:dyDescent="0.25">
      <c r="A213" s="68" t="s">
        <v>242</v>
      </c>
      <c r="B213" s="34">
        <v>1027700167111</v>
      </c>
      <c r="C213" s="19" t="s">
        <v>619</v>
      </c>
      <c r="D213" s="109" t="s">
        <v>240</v>
      </c>
      <c r="E213" s="109"/>
      <c r="F213" s="7">
        <v>0</v>
      </c>
      <c r="G213" s="8">
        <f t="shared" si="7"/>
        <v>0</v>
      </c>
    </row>
    <row r="214" spans="1:7" ht="30" x14ac:dyDescent="0.25">
      <c r="A214" s="25" t="s">
        <v>242</v>
      </c>
      <c r="B214" s="34">
        <v>1027700167110</v>
      </c>
      <c r="C214" s="35" t="s">
        <v>636</v>
      </c>
      <c r="D214" s="109" t="s">
        <v>240</v>
      </c>
      <c r="E214" s="109"/>
      <c r="F214" s="7">
        <v>2396185.06</v>
      </c>
      <c r="G214" s="8">
        <f t="shared" si="7"/>
        <v>4.4146422169358669E-4</v>
      </c>
    </row>
    <row r="215" spans="1:7" ht="30" customHeight="1" x14ac:dyDescent="0.25">
      <c r="A215" s="25" t="s">
        <v>242</v>
      </c>
      <c r="B215" s="34">
        <v>1027700167110</v>
      </c>
      <c r="C215" s="35" t="s">
        <v>635</v>
      </c>
      <c r="D215" s="109" t="s">
        <v>240</v>
      </c>
      <c r="E215" s="109"/>
      <c r="F215" s="7">
        <v>768328.31</v>
      </c>
      <c r="G215" s="8">
        <f t="shared" si="7"/>
        <v>1.4155394966835274E-4</v>
      </c>
    </row>
    <row r="216" spans="1:7" ht="30" customHeight="1" x14ac:dyDescent="0.25">
      <c r="A216" s="25" t="s">
        <v>239</v>
      </c>
      <c r="B216" s="118"/>
      <c r="C216" s="118"/>
      <c r="D216" s="117"/>
      <c r="E216" s="117"/>
      <c r="F216" s="7">
        <f>SUM(F208:F215)</f>
        <v>25771682.559999999</v>
      </c>
      <c r="G216" s="8">
        <f t="shared" si="7"/>
        <v>4.7480789247073343E-3</v>
      </c>
    </row>
    <row r="218" spans="1:7" ht="15.75" x14ac:dyDescent="0.25">
      <c r="A218" s="3" t="s">
        <v>393</v>
      </c>
      <c r="B218" s="26"/>
    </row>
    <row r="219" spans="1:7" ht="30" x14ac:dyDescent="0.25">
      <c r="A219" s="25" t="s">
        <v>19</v>
      </c>
      <c r="B219" s="28" t="s">
        <v>1</v>
      </c>
      <c r="C219" s="24" t="s">
        <v>402</v>
      </c>
      <c r="D219" s="98" t="s">
        <v>405</v>
      </c>
      <c r="E219" s="99"/>
      <c r="F219" s="22" t="s">
        <v>18</v>
      </c>
      <c r="G219" s="25" t="s">
        <v>2</v>
      </c>
    </row>
    <row r="220" spans="1:7" ht="30" x14ac:dyDescent="0.25">
      <c r="A220" s="25" t="s">
        <v>241</v>
      </c>
      <c r="B220" s="36">
        <v>1027700167110</v>
      </c>
      <c r="C220" s="25" t="s">
        <v>403</v>
      </c>
      <c r="D220" s="110" t="s">
        <v>407</v>
      </c>
      <c r="E220" s="111"/>
      <c r="F220" s="40">
        <v>52830.52</v>
      </c>
      <c r="G220" s="41">
        <f t="shared" ref="G220:G226" si="8">F220/$F$261</f>
        <v>9.7332984763152898E-6</v>
      </c>
    </row>
    <row r="221" spans="1:7" ht="30" x14ac:dyDescent="0.25">
      <c r="A221" s="25" t="s">
        <v>241</v>
      </c>
      <c r="B221" s="36">
        <v>1027700167110</v>
      </c>
      <c r="C221" s="25" t="s">
        <v>403</v>
      </c>
      <c r="D221" s="110" t="s">
        <v>408</v>
      </c>
      <c r="E221" s="111"/>
      <c r="F221" s="40">
        <v>2139.0100000000002</v>
      </c>
      <c r="G221" s="41">
        <f t="shared" si="8"/>
        <v>3.940832453253001E-7</v>
      </c>
    </row>
    <row r="222" spans="1:7" ht="30" x14ac:dyDescent="0.25">
      <c r="A222" s="25" t="s">
        <v>241</v>
      </c>
      <c r="B222" s="36">
        <v>1027700167110</v>
      </c>
      <c r="C222" s="25" t="s">
        <v>403</v>
      </c>
      <c r="D222" s="110" t="s">
        <v>409</v>
      </c>
      <c r="E222" s="111"/>
      <c r="F222" s="40">
        <v>6596.73</v>
      </c>
      <c r="G222" s="41">
        <f t="shared" si="8"/>
        <v>1.2153569954954704E-6</v>
      </c>
    </row>
    <row r="223" spans="1:7" ht="30" x14ac:dyDescent="0.25">
      <c r="A223" s="25" t="s">
        <v>609</v>
      </c>
      <c r="B223" s="36">
        <v>1027700067328</v>
      </c>
      <c r="C223" s="25" t="s">
        <v>609</v>
      </c>
      <c r="D223" s="110" t="s">
        <v>406</v>
      </c>
      <c r="E223" s="111"/>
      <c r="F223" s="40">
        <v>77760.14</v>
      </c>
      <c r="G223" s="41">
        <f t="shared" si="8"/>
        <v>1.4326238927424218E-5</v>
      </c>
    </row>
    <row r="224" spans="1:7" ht="30" x14ac:dyDescent="0.25">
      <c r="A224" s="25" t="s">
        <v>243</v>
      </c>
      <c r="B224" s="36">
        <v>1047796383030</v>
      </c>
      <c r="C224" s="25" t="s">
        <v>404</v>
      </c>
      <c r="D224" s="110" t="s">
        <v>410</v>
      </c>
      <c r="E224" s="111"/>
      <c r="F224" s="40">
        <v>8053.46</v>
      </c>
      <c r="G224" s="41">
        <f t="shared" si="8"/>
        <v>1.4837395116888143E-6</v>
      </c>
    </row>
    <row r="225" spans="1:7" ht="30.75" customHeight="1" x14ac:dyDescent="0.25">
      <c r="A225" s="25" t="s">
        <v>243</v>
      </c>
      <c r="B225" s="36">
        <v>1047796383030</v>
      </c>
      <c r="C225" s="25" t="s">
        <v>404</v>
      </c>
      <c r="D225" s="110" t="s">
        <v>411</v>
      </c>
      <c r="E225" s="111"/>
      <c r="F225" s="40">
        <v>4055.65</v>
      </c>
      <c r="G225" s="41">
        <f t="shared" si="8"/>
        <v>7.4719786906258178E-7</v>
      </c>
    </row>
    <row r="226" spans="1:7" ht="34.5" customHeight="1" x14ac:dyDescent="0.25">
      <c r="A226" s="25" t="s">
        <v>239</v>
      </c>
      <c r="B226" s="97"/>
      <c r="C226" s="98"/>
      <c r="D226" s="98"/>
      <c r="E226" s="99"/>
      <c r="F226" s="7">
        <f>SUM(F220:F225)</f>
        <v>151435.50999999998</v>
      </c>
      <c r="G226" s="8">
        <f t="shared" si="8"/>
        <v>2.7899915025311673E-5</v>
      </c>
    </row>
    <row r="228" spans="1:7" x14ac:dyDescent="0.25">
      <c r="A228" s="3" t="s">
        <v>394</v>
      </c>
    </row>
    <row r="229" spans="1:7" ht="30" x14ac:dyDescent="0.25">
      <c r="A229" s="25" t="s">
        <v>20</v>
      </c>
      <c r="B229" s="118" t="s">
        <v>1</v>
      </c>
      <c r="C229" s="118"/>
      <c r="D229" s="118" t="s">
        <v>22</v>
      </c>
      <c r="E229" s="118"/>
      <c r="F229" s="31" t="s">
        <v>21</v>
      </c>
      <c r="G229" s="25" t="s">
        <v>2</v>
      </c>
    </row>
    <row r="230" spans="1:7" x14ac:dyDescent="0.25">
      <c r="A230" s="77" t="s">
        <v>699</v>
      </c>
      <c r="B230" s="107" t="s">
        <v>183</v>
      </c>
      <c r="C230" s="108"/>
      <c r="D230" s="91" t="s">
        <v>597</v>
      </c>
      <c r="E230" s="92"/>
      <c r="F230" s="37">
        <v>24136.799999999999</v>
      </c>
      <c r="G230" s="41">
        <f t="shared" ref="G230:G236" si="9">F230/$F$261</f>
        <v>4.4468742435835748E-6</v>
      </c>
    </row>
    <row r="231" spans="1:7" x14ac:dyDescent="0.25">
      <c r="A231" s="77" t="s">
        <v>700</v>
      </c>
      <c r="B231" s="107" t="s">
        <v>234</v>
      </c>
      <c r="C231" s="108"/>
      <c r="D231" s="91" t="s">
        <v>51</v>
      </c>
      <c r="E231" s="92"/>
      <c r="F231" s="37">
        <v>37704.639999999999</v>
      </c>
      <c r="G231" s="41">
        <f t="shared" si="9"/>
        <v>6.9465626130883543E-6</v>
      </c>
    </row>
    <row r="232" spans="1:7" hidden="1" x14ac:dyDescent="0.25">
      <c r="A232" s="77"/>
      <c r="B232" s="107"/>
      <c r="C232" s="108"/>
      <c r="D232" s="91"/>
      <c r="E232" s="92"/>
      <c r="F232" s="37">
        <v>0</v>
      </c>
      <c r="G232" s="41">
        <f t="shared" si="9"/>
        <v>0</v>
      </c>
    </row>
    <row r="233" spans="1:7" hidden="1" x14ac:dyDescent="0.25">
      <c r="A233" s="77"/>
      <c r="B233" s="107"/>
      <c r="C233" s="108"/>
      <c r="D233" s="91"/>
      <c r="E233" s="92"/>
      <c r="F233" s="37">
        <v>0</v>
      </c>
      <c r="G233" s="41">
        <f t="shared" si="9"/>
        <v>0</v>
      </c>
    </row>
    <row r="234" spans="1:7" hidden="1" x14ac:dyDescent="0.25">
      <c r="A234" s="68"/>
      <c r="B234" s="107"/>
      <c r="C234" s="108"/>
      <c r="D234" s="91"/>
      <c r="E234" s="92"/>
      <c r="F234" s="37"/>
      <c r="G234" s="41">
        <f t="shared" si="9"/>
        <v>0</v>
      </c>
    </row>
    <row r="235" spans="1:7" hidden="1" x14ac:dyDescent="0.25">
      <c r="A235" s="68"/>
      <c r="B235" s="107"/>
      <c r="C235" s="108"/>
      <c r="D235" s="91"/>
      <c r="E235" s="92"/>
      <c r="F235" s="37"/>
      <c r="G235" s="41">
        <f t="shared" si="9"/>
        <v>0</v>
      </c>
    </row>
    <row r="236" spans="1:7" x14ac:dyDescent="0.25">
      <c r="A236" s="25" t="s">
        <v>239</v>
      </c>
      <c r="B236" s="89"/>
      <c r="C236" s="90"/>
      <c r="D236" s="91"/>
      <c r="E236" s="92"/>
      <c r="F236" s="7">
        <f>SUM(F230:F235)</f>
        <v>61841.440000000002</v>
      </c>
      <c r="G236" s="8">
        <f t="shared" si="9"/>
        <v>1.139343685667193E-5</v>
      </c>
    </row>
    <row r="238" spans="1:7" x14ac:dyDescent="0.25">
      <c r="A238" s="3" t="s">
        <v>395</v>
      </c>
    </row>
    <row r="239" spans="1:7" ht="34.5" customHeight="1" x14ac:dyDescent="0.25">
      <c r="A239" s="25" t="s">
        <v>23</v>
      </c>
      <c r="B239" s="91" t="s">
        <v>20</v>
      </c>
      <c r="C239" s="92"/>
      <c r="D239" s="25" t="s">
        <v>22</v>
      </c>
      <c r="E239" s="25" t="s">
        <v>24</v>
      </c>
      <c r="F239" s="25" t="s">
        <v>21</v>
      </c>
      <c r="G239" s="25" t="s">
        <v>2</v>
      </c>
    </row>
    <row r="240" spans="1:7" ht="45" x14ac:dyDescent="0.25">
      <c r="A240" s="25" t="s">
        <v>244</v>
      </c>
      <c r="B240" s="89" t="s">
        <v>122</v>
      </c>
      <c r="C240" s="90"/>
      <c r="D240" s="86" t="s">
        <v>94</v>
      </c>
      <c r="E240" s="2">
        <v>10488</v>
      </c>
      <c r="F240" s="7">
        <v>9839553.3599999994</v>
      </c>
      <c r="G240" s="8">
        <f t="shared" ref="G240:G246" si="10">F240/$F$261</f>
        <v>1.812802708103403E-3</v>
      </c>
    </row>
    <row r="241" spans="1:7" ht="30" customHeight="1" x14ac:dyDescent="0.25">
      <c r="A241" s="25" t="s">
        <v>244</v>
      </c>
      <c r="B241" s="89" t="s">
        <v>122</v>
      </c>
      <c r="C241" s="90"/>
      <c r="D241" s="86" t="s">
        <v>69</v>
      </c>
      <c r="E241" s="2">
        <v>16917</v>
      </c>
      <c r="F241" s="7">
        <v>25260191.640000001</v>
      </c>
      <c r="G241" s="8">
        <f t="shared" si="10"/>
        <v>4.6538437403425949E-3</v>
      </c>
    </row>
    <row r="242" spans="1:7" ht="45" customHeight="1" x14ac:dyDescent="0.25">
      <c r="A242" s="57" t="s">
        <v>244</v>
      </c>
      <c r="B242" s="89" t="s">
        <v>122</v>
      </c>
      <c r="C242" s="90"/>
      <c r="D242" s="86" t="s">
        <v>69</v>
      </c>
      <c r="E242" s="2">
        <v>4852</v>
      </c>
      <c r="F242" s="7">
        <v>7244928.1600000001</v>
      </c>
      <c r="G242" s="8">
        <f t="shared" si="10"/>
        <v>1.3347786132095944E-3</v>
      </c>
    </row>
    <row r="243" spans="1:7" ht="45" customHeight="1" x14ac:dyDescent="0.25">
      <c r="A243" s="69" t="s">
        <v>244</v>
      </c>
      <c r="B243" s="89" t="s">
        <v>122</v>
      </c>
      <c r="C243" s="90"/>
      <c r="D243" s="86" t="s">
        <v>97</v>
      </c>
      <c r="E243" s="2">
        <v>62918</v>
      </c>
      <c r="F243" s="7">
        <v>40550059.18</v>
      </c>
      <c r="G243" s="8">
        <f t="shared" si="10"/>
        <v>7.4707920579087407E-3</v>
      </c>
    </row>
    <row r="244" spans="1:7" ht="45" customHeight="1" x14ac:dyDescent="0.25">
      <c r="A244" s="86" t="s">
        <v>244</v>
      </c>
      <c r="B244" s="89" t="s">
        <v>122</v>
      </c>
      <c r="C244" s="90"/>
      <c r="D244" s="86" t="s">
        <v>97</v>
      </c>
      <c r="E244" s="2">
        <v>1784</v>
      </c>
      <c r="F244" s="7">
        <v>1149771.21</v>
      </c>
      <c r="G244" s="8">
        <f t="shared" si="10"/>
        <v>2.1182957060434364E-4</v>
      </c>
    </row>
    <row r="245" spans="1:7" ht="45" customHeight="1" x14ac:dyDescent="0.25">
      <c r="A245" s="77" t="s">
        <v>244</v>
      </c>
      <c r="B245" s="89" t="s">
        <v>122</v>
      </c>
      <c r="C245" s="90"/>
      <c r="D245" s="86" t="s">
        <v>97</v>
      </c>
      <c r="E245" s="2">
        <v>2327</v>
      </c>
      <c r="F245" s="7">
        <v>1499729.61</v>
      </c>
      <c r="G245" s="8">
        <f t="shared" si="10"/>
        <v>2.7630460438204897E-4</v>
      </c>
    </row>
    <row r="246" spans="1:7" ht="45" customHeight="1" x14ac:dyDescent="0.25">
      <c r="A246" s="25" t="s">
        <v>239</v>
      </c>
      <c r="B246" s="100"/>
      <c r="C246" s="100"/>
      <c r="D246" s="30"/>
      <c r="E246" s="1"/>
      <c r="F246" s="7">
        <f>SUM(F240:F245)</f>
        <v>85544233.159999996</v>
      </c>
      <c r="G246" s="8">
        <f t="shared" si="10"/>
        <v>1.5760351294550723E-2</v>
      </c>
    </row>
    <row r="247" spans="1:7" ht="12.75" customHeight="1" x14ac:dyDescent="0.25"/>
    <row r="248" spans="1:7" ht="14.25" customHeight="1" x14ac:dyDescent="0.25">
      <c r="A248" s="3" t="s">
        <v>396</v>
      </c>
    </row>
    <row r="249" spans="1:7" ht="30" x14ac:dyDescent="0.25">
      <c r="A249" s="101" t="s">
        <v>25</v>
      </c>
      <c r="B249" s="102"/>
      <c r="C249" s="102"/>
      <c r="D249" s="102"/>
      <c r="E249" s="103"/>
      <c r="F249" s="25" t="s">
        <v>21</v>
      </c>
      <c r="G249" s="25" t="s">
        <v>2</v>
      </c>
    </row>
    <row r="250" spans="1:7" hidden="1" x14ac:dyDescent="0.25">
      <c r="A250" s="48" t="s">
        <v>681</v>
      </c>
      <c r="B250" s="49"/>
      <c r="C250" s="49"/>
      <c r="D250" s="49"/>
      <c r="E250" s="50"/>
      <c r="F250" s="7"/>
      <c r="G250" s="8">
        <f>F250/$F$261</f>
        <v>0</v>
      </c>
    </row>
    <row r="251" spans="1:7" hidden="1" x14ac:dyDescent="0.25">
      <c r="A251" s="78" t="s">
        <v>682</v>
      </c>
      <c r="B251" s="79"/>
      <c r="C251" s="79"/>
      <c r="D251" s="79"/>
      <c r="E251" s="80"/>
      <c r="F251" s="7"/>
      <c r="G251" s="8">
        <f>F251/$F$261</f>
        <v>0</v>
      </c>
    </row>
    <row r="252" spans="1:7" x14ac:dyDescent="0.25">
      <c r="A252" s="48" t="s">
        <v>712</v>
      </c>
      <c r="B252" s="53"/>
      <c r="C252" s="49"/>
      <c r="D252" s="49"/>
      <c r="E252" s="50"/>
      <c r="F252" s="7">
        <v>4221.37</v>
      </c>
      <c r="G252" s="8">
        <f>F252/$F$261</f>
        <v>7.7772950538747445E-7</v>
      </c>
    </row>
    <row r="253" spans="1:7" hidden="1" x14ac:dyDescent="0.25">
      <c r="A253" s="78" t="s">
        <v>701</v>
      </c>
      <c r="B253" s="53"/>
      <c r="C253" s="79"/>
      <c r="D253" s="79"/>
      <c r="E253" s="80"/>
      <c r="F253" s="7"/>
      <c r="G253" s="8">
        <f t="shared" ref="G253:G254" si="11">F253/$F$261</f>
        <v>0</v>
      </c>
    </row>
    <row r="254" spans="1:7" hidden="1" x14ac:dyDescent="0.25">
      <c r="A254" s="78" t="s">
        <v>683</v>
      </c>
      <c r="B254" s="53"/>
      <c r="C254" s="79"/>
      <c r="D254" s="79"/>
      <c r="E254" s="80"/>
      <c r="F254" s="7"/>
      <c r="G254" s="8">
        <f t="shared" si="11"/>
        <v>0</v>
      </c>
    </row>
    <row r="255" spans="1:7" x14ac:dyDescent="0.25">
      <c r="A255" s="93" t="s">
        <v>713</v>
      </c>
      <c r="B255" s="94"/>
      <c r="C255" s="94"/>
      <c r="D255" s="94"/>
      <c r="E255" s="95"/>
      <c r="F255" s="7">
        <v>903.72</v>
      </c>
      <c r="G255" s="8">
        <f>F255/$F$261</f>
        <v>1.6649801097955604E-7</v>
      </c>
    </row>
    <row r="256" spans="1:7" hidden="1" x14ac:dyDescent="0.25">
      <c r="A256" s="104" t="s">
        <v>637</v>
      </c>
      <c r="B256" s="105"/>
      <c r="C256" s="105"/>
      <c r="D256" s="105"/>
      <c r="E256" s="106"/>
      <c r="F256" s="7"/>
      <c r="G256" s="8">
        <f>F256/$F$261</f>
        <v>0</v>
      </c>
    </row>
    <row r="257" spans="1:9" hidden="1" x14ac:dyDescent="0.25">
      <c r="A257" s="104" t="s">
        <v>638</v>
      </c>
      <c r="B257" s="105"/>
      <c r="C257" s="105"/>
      <c r="D257" s="105"/>
      <c r="E257" s="106"/>
      <c r="F257" s="57"/>
      <c r="G257" s="8">
        <f t="shared" ref="G257:G258" si="12">F257/$F$261</f>
        <v>0</v>
      </c>
    </row>
    <row r="258" spans="1:9" ht="15" hidden="1" customHeight="1" x14ac:dyDescent="0.25">
      <c r="A258" s="104" t="s">
        <v>639</v>
      </c>
      <c r="B258" s="105"/>
      <c r="C258" s="105"/>
      <c r="D258" s="105"/>
      <c r="E258" s="106"/>
      <c r="F258" s="57"/>
      <c r="G258" s="8">
        <f t="shared" si="12"/>
        <v>0</v>
      </c>
    </row>
    <row r="259" spans="1:9" ht="15" customHeight="1" x14ac:dyDescent="0.25">
      <c r="A259" s="91" t="s">
        <v>239</v>
      </c>
      <c r="B259" s="96"/>
      <c r="C259" s="96"/>
      <c r="D259" s="96"/>
      <c r="E259" s="92"/>
      <c r="F259" s="7">
        <f>SUM(F250:F258)</f>
        <v>5125.09</v>
      </c>
      <c r="G259" s="8"/>
      <c r="I259" s="43"/>
    </row>
    <row r="260" spans="1:9" ht="15" customHeight="1" x14ac:dyDescent="0.25"/>
    <row r="261" spans="1:9" ht="15" customHeight="1" x14ac:dyDescent="0.25">
      <c r="A261" s="112" t="s">
        <v>26</v>
      </c>
      <c r="B261" s="113"/>
      <c r="C261" s="113"/>
      <c r="D261" s="113"/>
      <c r="E261" s="114"/>
      <c r="F261" s="7">
        <f>F175+F196+F200+F204+F216+F226+F236+F246+F259+F192</f>
        <v>5427812588.7700005</v>
      </c>
      <c r="G261" s="8">
        <f>F261/$F$261</f>
        <v>1</v>
      </c>
      <c r="I261" s="43"/>
    </row>
    <row r="262" spans="1:9" ht="15" customHeight="1" x14ac:dyDescent="0.25"/>
  </sheetData>
  <mergeCells count="53">
    <mergeCell ref="A261:E261"/>
    <mergeCell ref="A1:G1"/>
    <mergeCell ref="B239:C239"/>
    <mergeCell ref="D216:E216"/>
    <mergeCell ref="B229:C229"/>
    <mergeCell ref="D229:E229"/>
    <mergeCell ref="B216:C216"/>
    <mergeCell ref="D208:E208"/>
    <mergeCell ref="D203:E203"/>
    <mergeCell ref="D207:E207"/>
    <mergeCell ref="D209:E209"/>
    <mergeCell ref="D210:E210"/>
    <mergeCell ref="D212:E212"/>
    <mergeCell ref="B243:C243"/>
    <mergeCell ref="D211:E211"/>
    <mergeCell ref="D204:E204"/>
    <mergeCell ref="D213:E213"/>
    <mergeCell ref="B234:C234"/>
    <mergeCell ref="B235:C235"/>
    <mergeCell ref="D234:E234"/>
    <mergeCell ref="D235:E235"/>
    <mergeCell ref="D219:E219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33:E233"/>
    <mergeCell ref="B232:C232"/>
    <mergeCell ref="A259:E259"/>
    <mergeCell ref="B226:E226"/>
    <mergeCell ref="B246:C246"/>
    <mergeCell ref="A249:E249"/>
    <mergeCell ref="A256:E256"/>
    <mergeCell ref="B241:C241"/>
    <mergeCell ref="B240:C240"/>
    <mergeCell ref="A257:E257"/>
    <mergeCell ref="A258:E258"/>
    <mergeCell ref="B231:C231"/>
    <mergeCell ref="D230:E230"/>
    <mergeCell ref="D231:E231"/>
    <mergeCell ref="B242:C242"/>
    <mergeCell ref="B230:C230"/>
    <mergeCell ref="D232:E232"/>
    <mergeCell ref="B233:C233"/>
    <mergeCell ref="B236:C236"/>
    <mergeCell ref="D236:E236"/>
    <mergeCell ref="A255:E255"/>
    <mergeCell ref="B245:C245"/>
    <mergeCell ref="B244:C2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2"/>
  <sheetViews>
    <sheetView topLeftCell="A175" zoomScale="80" zoomScaleNormal="80" workbookViewId="0">
      <selection activeCell="F212" sqref="F212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4.85546875" style="3" customWidth="1"/>
    <col min="9" max="9" width="14.28515625" style="3" customWidth="1"/>
    <col min="10" max="10" width="12.42578125" style="3" customWidth="1"/>
    <col min="11" max="11" width="12" style="3" customWidth="1"/>
    <col min="12" max="12" width="32.7109375" style="3" customWidth="1"/>
    <col min="13" max="20" width="9.140625" style="3" customWidth="1"/>
    <col min="21" max="21" width="34.5703125" style="3" customWidth="1"/>
    <col min="22" max="24" width="9.140625" style="3" customWidth="1"/>
    <col min="25" max="25" width="18" style="3" customWidth="1"/>
    <col min="26" max="26" width="19.7109375" style="3" customWidth="1"/>
    <col min="27" max="51" width="0" style="3" hidden="1" customWidth="1"/>
    <col min="52" max="52" width="43.42578125" style="3" bestFit="1" customWidth="1"/>
    <col min="53" max="16384" width="9.140625" style="3"/>
  </cols>
  <sheetData>
    <row r="1" spans="1:7" ht="33.75" customHeight="1" x14ac:dyDescent="0.25">
      <c r="A1" s="115" t="s">
        <v>704</v>
      </c>
      <c r="B1" s="116"/>
      <c r="C1" s="116"/>
      <c r="D1" s="116"/>
      <c r="E1" s="116"/>
      <c r="F1" s="116"/>
      <c r="G1" s="116"/>
    </row>
    <row r="2" spans="1:7" ht="18.75" x14ac:dyDescent="0.3">
      <c r="A2" s="4"/>
      <c r="B2" s="4"/>
      <c r="C2" s="4"/>
    </row>
    <row r="3" spans="1:7" x14ac:dyDescent="0.25">
      <c r="A3" s="3" t="s">
        <v>387</v>
      </c>
    </row>
    <row r="4" spans="1:7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386</v>
      </c>
    </row>
    <row r="5" spans="1:7" ht="30" x14ac:dyDescent="0.25">
      <c r="A5" s="5" t="s">
        <v>335</v>
      </c>
      <c r="B5" s="5" t="s">
        <v>150</v>
      </c>
      <c r="C5" s="5" t="s">
        <v>151</v>
      </c>
      <c r="D5" s="5" t="s">
        <v>348</v>
      </c>
      <c r="E5" s="6">
        <v>1002</v>
      </c>
      <c r="F5" s="7">
        <v>1009635.24</v>
      </c>
      <c r="G5" s="8">
        <f t="shared" ref="G5:G36" si="0">F5/$F$212</f>
        <v>6.020421839507688E-4</v>
      </c>
    </row>
    <row r="6" spans="1:7" x14ac:dyDescent="0.25">
      <c r="A6" s="84" t="s">
        <v>574</v>
      </c>
      <c r="B6" s="84" t="s">
        <v>122</v>
      </c>
      <c r="C6" s="84" t="s">
        <v>123</v>
      </c>
      <c r="D6" s="84" t="s">
        <v>575</v>
      </c>
      <c r="E6" s="6">
        <v>30800</v>
      </c>
      <c r="F6" s="7">
        <v>30566228</v>
      </c>
      <c r="G6" s="8">
        <f t="shared" si="0"/>
        <v>1.8226541557976067E-2</v>
      </c>
    </row>
    <row r="7" spans="1:7" x14ac:dyDescent="0.25">
      <c r="A7" s="5" t="s">
        <v>379</v>
      </c>
      <c r="B7" s="5" t="s">
        <v>233</v>
      </c>
      <c r="C7" s="5" t="s">
        <v>234</v>
      </c>
      <c r="D7" s="5" t="s">
        <v>50</v>
      </c>
      <c r="E7" s="6">
        <v>9840</v>
      </c>
      <c r="F7" s="7">
        <v>10047687.859999999</v>
      </c>
      <c r="G7" s="8">
        <f t="shared" si="0"/>
        <v>5.9914033338317567E-3</v>
      </c>
    </row>
    <row r="8" spans="1:7" ht="30" x14ac:dyDescent="0.25">
      <c r="A8" s="5" t="s">
        <v>500</v>
      </c>
      <c r="B8" s="5" t="s">
        <v>150</v>
      </c>
      <c r="C8" s="5" t="s">
        <v>151</v>
      </c>
      <c r="D8" s="5" t="s">
        <v>497</v>
      </c>
      <c r="E8" s="6">
        <v>1000</v>
      </c>
      <c r="F8" s="7">
        <v>984660</v>
      </c>
      <c r="G8" s="8">
        <f t="shared" si="0"/>
        <v>5.8714953020950816E-4</v>
      </c>
    </row>
    <row r="9" spans="1:7" x14ac:dyDescent="0.25">
      <c r="A9" s="5" t="s">
        <v>536</v>
      </c>
      <c r="B9" s="5" t="s">
        <v>122</v>
      </c>
      <c r="C9" s="5" t="s">
        <v>123</v>
      </c>
      <c r="D9" s="5" t="s">
        <v>534</v>
      </c>
      <c r="E9" s="6">
        <v>7200</v>
      </c>
      <c r="F9" s="7">
        <v>7250760</v>
      </c>
      <c r="G9" s="8">
        <f t="shared" si="0"/>
        <v>4.3236044194563533E-3</v>
      </c>
    </row>
    <row r="10" spans="1:7" ht="30" x14ac:dyDescent="0.25">
      <c r="A10" s="5" t="s">
        <v>299</v>
      </c>
      <c r="B10" s="5" t="s">
        <v>190</v>
      </c>
      <c r="C10" s="5" t="s">
        <v>191</v>
      </c>
      <c r="D10" s="5" t="s">
        <v>87</v>
      </c>
      <c r="E10" s="6">
        <v>4140</v>
      </c>
      <c r="F10" s="7">
        <v>4244245.2</v>
      </c>
      <c r="G10" s="8">
        <f t="shared" si="0"/>
        <v>2.530829499800906E-3</v>
      </c>
    </row>
    <row r="11" spans="1:7" x14ac:dyDescent="0.25">
      <c r="A11" s="5" t="s">
        <v>334</v>
      </c>
      <c r="B11" s="5" t="s">
        <v>128</v>
      </c>
      <c r="C11" s="5" t="s">
        <v>129</v>
      </c>
      <c r="D11" s="5" t="s">
        <v>347</v>
      </c>
      <c r="E11" s="6">
        <v>5000</v>
      </c>
      <c r="F11" s="7">
        <v>5131751.0999999996</v>
      </c>
      <c r="G11" s="8">
        <f t="shared" si="0"/>
        <v>3.0600463586589548E-3</v>
      </c>
    </row>
    <row r="12" spans="1:7" ht="30" x14ac:dyDescent="0.25">
      <c r="A12" s="5" t="s">
        <v>295</v>
      </c>
      <c r="B12" s="5" t="s">
        <v>190</v>
      </c>
      <c r="C12" s="5" t="s">
        <v>191</v>
      </c>
      <c r="D12" s="5" t="s">
        <v>86</v>
      </c>
      <c r="E12" s="6">
        <v>4000</v>
      </c>
      <c r="F12" s="7">
        <v>4159600</v>
      </c>
      <c r="G12" s="8">
        <f t="shared" si="0"/>
        <v>2.4803558445143196E-3</v>
      </c>
    </row>
    <row r="13" spans="1:7" x14ac:dyDescent="0.25">
      <c r="A13" s="5" t="s">
        <v>36</v>
      </c>
      <c r="B13" s="5" t="s">
        <v>122</v>
      </c>
      <c r="C13" s="5" t="s">
        <v>123</v>
      </c>
      <c r="D13" s="5" t="s">
        <v>98</v>
      </c>
      <c r="E13" s="6">
        <v>14500</v>
      </c>
      <c r="F13" s="7">
        <v>14854815</v>
      </c>
      <c r="G13" s="8">
        <f t="shared" si="0"/>
        <v>8.8578774892847829E-3</v>
      </c>
    </row>
    <row r="14" spans="1:7" ht="30" x14ac:dyDescent="0.25">
      <c r="A14" s="69" t="s">
        <v>281</v>
      </c>
      <c r="B14" s="69" t="s">
        <v>178</v>
      </c>
      <c r="C14" s="69" t="s">
        <v>179</v>
      </c>
      <c r="D14" s="69" t="s">
        <v>62</v>
      </c>
      <c r="E14" s="6">
        <v>5144</v>
      </c>
      <c r="F14" s="7">
        <v>5141993.84</v>
      </c>
      <c r="G14" s="8">
        <f t="shared" si="0"/>
        <v>3.0661540709444727E-3</v>
      </c>
    </row>
    <row r="15" spans="1:7" ht="30" x14ac:dyDescent="0.25">
      <c r="A15" s="5" t="s">
        <v>307</v>
      </c>
      <c r="B15" s="5" t="s">
        <v>200</v>
      </c>
      <c r="C15" s="5" t="s">
        <v>201</v>
      </c>
      <c r="D15" s="5" t="s">
        <v>103</v>
      </c>
      <c r="E15" s="6">
        <v>1660</v>
      </c>
      <c r="F15" s="7">
        <v>1717602</v>
      </c>
      <c r="G15" s="8">
        <f t="shared" si="0"/>
        <v>1.0242004421697963E-3</v>
      </c>
    </row>
    <row r="16" spans="1:7" x14ac:dyDescent="0.25">
      <c r="A16" s="5" t="s">
        <v>38</v>
      </c>
      <c r="B16" s="5" t="s">
        <v>122</v>
      </c>
      <c r="C16" s="5" t="s">
        <v>123</v>
      </c>
      <c r="D16" s="5" t="s">
        <v>69</v>
      </c>
      <c r="E16" s="6">
        <v>9000</v>
      </c>
      <c r="F16" s="7">
        <v>13991720.390000001</v>
      </c>
      <c r="G16" s="8">
        <f t="shared" si="0"/>
        <v>8.3432170026316657E-3</v>
      </c>
    </row>
    <row r="17" spans="1:7" ht="30" x14ac:dyDescent="0.25">
      <c r="A17" s="76" t="s">
        <v>284</v>
      </c>
      <c r="B17" s="76" t="s">
        <v>178</v>
      </c>
      <c r="C17" s="76" t="s">
        <v>179</v>
      </c>
      <c r="D17" s="76" t="s">
        <v>63</v>
      </c>
      <c r="E17" s="6">
        <v>22100</v>
      </c>
      <c r="F17" s="7">
        <v>23060687</v>
      </c>
      <c r="G17" s="8">
        <f t="shared" si="0"/>
        <v>1.375101206341124E-2</v>
      </c>
    </row>
    <row r="18" spans="1:7" ht="30" x14ac:dyDescent="0.25">
      <c r="A18" s="5" t="s">
        <v>263</v>
      </c>
      <c r="B18" s="5" t="s">
        <v>150</v>
      </c>
      <c r="C18" s="5" t="s">
        <v>151</v>
      </c>
      <c r="D18" s="5" t="s">
        <v>79</v>
      </c>
      <c r="E18" s="6">
        <v>4700</v>
      </c>
      <c r="F18" s="7">
        <v>4636370.2699999996</v>
      </c>
      <c r="G18" s="8">
        <f t="shared" si="0"/>
        <v>2.7646523936260539E-3</v>
      </c>
    </row>
    <row r="19" spans="1:7" x14ac:dyDescent="0.25">
      <c r="A19" s="5" t="s">
        <v>537</v>
      </c>
      <c r="B19" s="5" t="s">
        <v>209</v>
      </c>
      <c r="C19" s="9" t="s">
        <v>210</v>
      </c>
      <c r="D19" s="5" t="s">
        <v>535</v>
      </c>
      <c r="E19" s="6">
        <v>3000</v>
      </c>
      <c r="F19" s="7">
        <v>3055080</v>
      </c>
      <c r="G19" s="8">
        <f t="shared" si="0"/>
        <v>1.8217341892150225E-3</v>
      </c>
    </row>
    <row r="20" spans="1:7" ht="30" x14ac:dyDescent="0.25">
      <c r="A20" s="5" t="s">
        <v>285</v>
      </c>
      <c r="B20" s="5" t="s">
        <v>178</v>
      </c>
      <c r="C20" s="84" t="s">
        <v>179</v>
      </c>
      <c r="D20" s="5" t="s">
        <v>441</v>
      </c>
      <c r="E20" s="6">
        <v>2440</v>
      </c>
      <c r="F20" s="7">
        <v>2318000</v>
      </c>
      <c r="G20" s="8">
        <f t="shared" si="0"/>
        <v>1.3822158014194137E-3</v>
      </c>
    </row>
    <row r="21" spans="1:7" x14ac:dyDescent="0.25">
      <c r="A21" s="5" t="s">
        <v>332</v>
      </c>
      <c r="B21" s="5" t="s">
        <v>361</v>
      </c>
      <c r="C21" s="76" t="s">
        <v>362</v>
      </c>
      <c r="D21" s="5" t="s">
        <v>345</v>
      </c>
      <c r="E21" s="6">
        <v>142</v>
      </c>
      <c r="F21" s="7">
        <v>58131.63</v>
      </c>
      <c r="G21" s="8">
        <f t="shared" si="0"/>
        <v>3.4663700409088363E-5</v>
      </c>
    </row>
    <row r="22" spans="1:7" x14ac:dyDescent="0.25">
      <c r="A22" s="5" t="s">
        <v>330</v>
      </c>
      <c r="B22" s="5" t="s">
        <v>124</v>
      </c>
      <c r="C22" s="74" t="s">
        <v>125</v>
      </c>
      <c r="D22" s="5" t="s">
        <v>343</v>
      </c>
      <c r="E22" s="6">
        <v>2500</v>
      </c>
      <c r="F22" s="7">
        <v>896312.5</v>
      </c>
      <c r="G22" s="8">
        <f t="shared" si="0"/>
        <v>5.3446820556934352E-4</v>
      </c>
    </row>
    <row r="23" spans="1:7" x14ac:dyDescent="0.25">
      <c r="A23" s="5" t="s">
        <v>333</v>
      </c>
      <c r="B23" s="5" t="s">
        <v>363</v>
      </c>
      <c r="C23" s="73">
        <v>1028900508735</v>
      </c>
      <c r="D23" s="5" t="s">
        <v>346</v>
      </c>
      <c r="E23" s="6">
        <v>14717</v>
      </c>
      <c r="F23" s="7">
        <v>747550.02</v>
      </c>
      <c r="G23" s="8">
        <f t="shared" si="0"/>
        <v>4.4576162640008575E-4</v>
      </c>
    </row>
    <row r="24" spans="1:7" ht="30" x14ac:dyDescent="0.25">
      <c r="A24" s="5" t="s">
        <v>294</v>
      </c>
      <c r="B24" s="5" t="s">
        <v>190</v>
      </c>
      <c r="C24" s="65" t="s">
        <v>191</v>
      </c>
      <c r="D24" s="5" t="s">
        <v>82</v>
      </c>
      <c r="E24" s="6">
        <v>1800</v>
      </c>
      <c r="F24" s="7">
        <v>1843767.34</v>
      </c>
      <c r="G24" s="8">
        <f t="shared" si="0"/>
        <v>1.0994324208322005E-3</v>
      </c>
    </row>
    <row r="25" spans="1:7" x14ac:dyDescent="0.25">
      <c r="A25" s="5" t="s">
        <v>27</v>
      </c>
      <c r="B25" s="5" t="s">
        <v>122</v>
      </c>
      <c r="C25" s="5" t="s">
        <v>123</v>
      </c>
      <c r="D25" s="5" t="s">
        <v>89</v>
      </c>
      <c r="E25" s="6">
        <v>13000</v>
      </c>
      <c r="F25" s="7">
        <v>11483680</v>
      </c>
      <c r="G25" s="8">
        <f t="shared" si="0"/>
        <v>6.8476807396221275E-3</v>
      </c>
    </row>
    <row r="26" spans="1:7" ht="30" x14ac:dyDescent="0.25">
      <c r="A26" s="69" t="s">
        <v>282</v>
      </c>
      <c r="B26" s="69" t="s">
        <v>178</v>
      </c>
      <c r="C26" s="69" t="s">
        <v>179</v>
      </c>
      <c r="D26" s="69" t="s">
        <v>60</v>
      </c>
      <c r="E26" s="6">
        <v>21849</v>
      </c>
      <c r="F26" s="7">
        <v>22244466.899999999</v>
      </c>
      <c r="G26" s="8">
        <f t="shared" si="0"/>
        <v>1.3264302693412907E-2</v>
      </c>
    </row>
    <row r="27" spans="1:7" x14ac:dyDescent="0.25">
      <c r="A27" s="5" t="s">
        <v>303</v>
      </c>
      <c r="B27" s="5" t="s">
        <v>196</v>
      </c>
      <c r="C27" s="5" t="s">
        <v>197</v>
      </c>
      <c r="D27" s="5" t="s">
        <v>440</v>
      </c>
      <c r="E27" s="6">
        <v>5591</v>
      </c>
      <c r="F27" s="7">
        <v>5836333.0800000001</v>
      </c>
      <c r="G27" s="8">
        <f t="shared" si="0"/>
        <v>3.4801862836595491E-3</v>
      </c>
    </row>
    <row r="28" spans="1:7" x14ac:dyDescent="0.25">
      <c r="A28" s="5" t="s">
        <v>641</v>
      </c>
      <c r="B28" s="5" t="s">
        <v>122</v>
      </c>
      <c r="C28" s="5" t="s">
        <v>123</v>
      </c>
      <c r="D28" s="5" t="s">
        <v>640</v>
      </c>
      <c r="E28" s="6">
        <v>2300</v>
      </c>
      <c r="F28" s="7">
        <v>2342987</v>
      </c>
      <c r="G28" s="8">
        <f t="shared" si="0"/>
        <v>1.3971154676101242E-3</v>
      </c>
    </row>
    <row r="29" spans="1:7" ht="30" x14ac:dyDescent="0.25">
      <c r="A29" s="84" t="s">
        <v>296</v>
      </c>
      <c r="B29" s="84" t="s">
        <v>190</v>
      </c>
      <c r="C29" s="84" t="s">
        <v>191</v>
      </c>
      <c r="D29" s="84" t="s">
        <v>83</v>
      </c>
      <c r="E29" s="6">
        <v>7098</v>
      </c>
      <c r="F29" s="7">
        <v>7357289.9400000004</v>
      </c>
      <c r="G29" s="8">
        <f t="shared" si="0"/>
        <v>4.3871278734650947E-3</v>
      </c>
    </row>
    <row r="30" spans="1:7" x14ac:dyDescent="0.25">
      <c r="A30" s="5" t="s">
        <v>331</v>
      </c>
      <c r="B30" s="5" t="s">
        <v>359</v>
      </c>
      <c r="C30" s="5" t="s">
        <v>360</v>
      </c>
      <c r="D30" s="5" t="s">
        <v>344</v>
      </c>
      <c r="E30" s="6">
        <v>138</v>
      </c>
      <c r="F30" s="7">
        <v>63047.6</v>
      </c>
      <c r="G30" s="8">
        <f t="shared" si="0"/>
        <v>3.7595077205164206E-5</v>
      </c>
    </row>
    <row r="31" spans="1:7" ht="30" x14ac:dyDescent="0.25">
      <c r="A31" s="73" t="s">
        <v>260</v>
      </c>
      <c r="B31" s="73" t="s">
        <v>150</v>
      </c>
      <c r="C31" s="73" t="s">
        <v>151</v>
      </c>
      <c r="D31" s="73" t="s">
        <v>75</v>
      </c>
      <c r="E31" s="6">
        <v>4737</v>
      </c>
      <c r="F31" s="7">
        <v>4719823.97</v>
      </c>
      <c r="G31" s="8">
        <f t="shared" si="0"/>
        <v>2.814415561368468E-3</v>
      </c>
    </row>
    <row r="32" spans="1:7" x14ac:dyDescent="0.25">
      <c r="A32" s="5" t="s">
        <v>662</v>
      </c>
      <c r="B32" s="5" t="s">
        <v>654</v>
      </c>
      <c r="C32" s="9" t="s">
        <v>653</v>
      </c>
      <c r="D32" s="5" t="s">
        <v>661</v>
      </c>
      <c r="E32" s="6">
        <v>8500</v>
      </c>
      <c r="F32" s="7">
        <v>8584575</v>
      </c>
      <c r="G32" s="8">
        <f t="shared" si="0"/>
        <v>5.1189539316091734E-3</v>
      </c>
    </row>
    <row r="33" spans="1:7" x14ac:dyDescent="0.25">
      <c r="A33" s="5" t="s">
        <v>471</v>
      </c>
      <c r="B33" s="5" t="s">
        <v>209</v>
      </c>
      <c r="C33" s="5" t="s">
        <v>210</v>
      </c>
      <c r="D33" s="5" t="s">
        <v>468</v>
      </c>
      <c r="E33" s="6">
        <v>4000</v>
      </c>
      <c r="F33" s="7">
        <v>4044720</v>
      </c>
      <c r="G33" s="8">
        <f t="shared" si="0"/>
        <v>2.4118532770997115E-3</v>
      </c>
    </row>
    <row r="34" spans="1:7" ht="30" x14ac:dyDescent="0.25">
      <c r="A34" s="5" t="s">
        <v>297</v>
      </c>
      <c r="B34" s="5" t="s">
        <v>190</v>
      </c>
      <c r="C34" s="5" t="s">
        <v>191</v>
      </c>
      <c r="D34" s="5" t="s">
        <v>84</v>
      </c>
      <c r="E34" s="6">
        <v>4000</v>
      </c>
      <c r="F34" s="7">
        <v>3963840</v>
      </c>
      <c r="G34" s="8">
        <f t="shared" si="0"/>
        <v>2.3636247982305129E-3</v>
      </c>
    </row>
    <row r="35" spans="1:7" ht="16.5" customHeight="1" x14ac:dyDescent="0.25">
      <c r="A35" s="5" t="s">
        <v>571</v>
      </c>
      <c r="B35" s="5" t="s">
        <v>122</v>
      </c>
      <c r="C35" s="5" t="s">
        <v>123</v>
      </c>
      <c r="D35" s="5" t="s">
        <v>564</v>
      </c>
      <c r="E35" s="6">
        <v>49800</v>
      </c>
      <c r="F35" s="7">
        <v>49581378</v>
      </c>
      <c r="G35" s="8">
        <f t="shared" si="0"/>
        <v>2.9565213169865785E-2</v>
      </c>
    </row>
    <row r="36" spans="1:7" x14ac:dyDescent="0.25">
      <c r="A36" s="5" t="s">
        <v>336</v>
      </c>
      <c r="B36" s="5" t="s">
        <v>156</v>
      </c>
      <c r="C36" s="69" t="s">
        <v>157</v>
      </c>
      <c r="D36" s="5" t="s">
        <v>349</v>
      </c>
      <c r="E36" s="6">
        <v>20000</v>
      </c>
      <c r="F36" s="7">
        <v>19398800</v>
      </c>
      <c r="G36" s="8">
        <f t="shared" si="0"/>
        <v>1.1567440849255791E-2</v>
      </c>
    </row>
    <row r="37" spans="1:7" x14ac:dyDescent="0.25">
      <c r="A37" s="5" t="s">
        <v>338</v>
      </c>
      <c r="B37" s="5" t="s">
        <v>156</v>
      </c>
      <c r="C37" s="5" t="s">
        <v>157</v>
      </c>
      <c r="D37" s="5" t="s">
        <v>351</v>
      </c>
      <c r="E37" s="6">
        <v>5500</v>
      </c>
      <c r="F37" s="7">
        <v>5378120</v>
      </c>
      <c r="G37" s="8">
        <f t="shared" ref="G37:G68" si="1">F37/$F$212</f>
        <v>3.2069553261129323E-3</v>
      </c>
    </row>
    <row r="38" spans="1:7" ht="30" x14ac:dyDescent="0.25">
      <c r="A38" s="5" t="s">
        <v>298</v>
      </c>
      <c r="B38" s="5" t="s">
        <v>190</v>
      </c>
      <c r="C38" s="5" t="s">
        <v>191</v>
      </c>
      <c r="D38" s="5" t="s">
        <v>85</v>
      </c>
      <c r="E38" s="6">
        <v>12170</v>
      </c>
      <c r="F38" s="7">
        <v>12151745</v>
      </c>
      <c r="G38" s="8">
        <f t="shared" si="1"/>
        <v>7.2460457091541646E-3</v>
      </c>
    </row>
    <row r="39" spans="1:7" x14ac:dyDescent="0.25">
      <c r="A39" s="46" t="s">
        <v>289</v>
      </c>
      <c r="B39" s="46" t="s">
        <v>180</v>
      </c>
      <c r="C39" s="46" t="s">
        <v>181</v>
      </c>
      <c r="D39" s="46" t="s">
        <v>57</v>
      </c>
      <c r="E39" s="6">
        <v>29647</v>
      </c>
      <c r="F39" s="7">
        <v>29479197.98</v>
      </c>
      <c r="G39" s="8">
        <f t="shared" si="1"/>
        <v>1.7578349120417284E-2</v>
      </c>
    </row>
    <row r="40" spans="1:7" x14ac:dyDescent="0.25">
      <c r="A40" s="5" t="s">
        <v>305</v>
      </c>
      <c r="B40" s="5" t="s">
        <v>196</v>
      </c>
      <c r="C40" s="5" t="s">
        <v>197</v>
      </c>
      <c r="D40" s="5" t="s">
        <v>100</v>
      </c>
      <c r="E40" s="6">
        <v>23998</v>
      </c>
      <c r="F40" s="7">
        <v>23760659.780000001</v>
      </c>
      <c r="G40" s="8">
        <f t="shared" si="1"/>
        <v>1.4168403537561144E-2</v>
      </c>
    </row>
    <row r="41" spans="1:7" x14ac:dyDescent="0.25">
      <c r="A41" s="5" t="s">
        <v>39</v>
      </c>
      <c r="B41" s="5" t="s">
        <v>122</v>
      </c>
      <c r="C41" s="5" t="s">
        <v>123</v>
      </c>
      <c r="D41" s="5" t="s">
        <v>70</v>
      </c>
      <c r="E41" s="6">
        <v>50324</v>
      </c>
      <c r="F41" s="7">
        <v>68420374.620000005</v>
      </c>
      <c r="G41" s="8">
        <f t="shared" si="1"/>
        <v>4.0798845098705704E-2</v>
      </c>
    </row>
    <row r="42" spans="1:7" x14ac:dyDescent="0.25">
      <c r="A42" s="5" t="s">
        <v>472</v>
      </c>
      <c r="B42" s="5" t="s">
        <v>223</v>
      </c>
      <c r="C42" s="5" t="s">
        <v>224</v>
      </c>
      <c r="D42" s="5" t="s">
        <v>469</v>
      </c>
      <c r="E42" s="6">
        <v>3000</v>
      </c>
      <c r="F42" s="7">
        <v>3075720</v>
      </c>
      <c r="G42" s="8">
        <f t="shared" si="1"/>
        <v>1.8340417535555303E-3</v>
      </c>
    </row>
    <row r="43" spans="1:7" ht="30" x14ac:dyDescent="0.25">
      <c r="A43" s="5" t="s">
        <v>262</v>
      </c>
      <c r="B43" s="5" t="s">
        <v>150</v>
      </c>
      <c r="C43" s="5" t="s">
        <v>151</v>
      </c>
      <c r="D43" s="5" t="s">
        <v>76</v>
      </c>
      <c r="E43" s="6">
        <v>630</v>
      </c>
      <c r="F43" s="7">
        <v>650582.1</v>
      </c>
      <c r="G43" s="8">
        <f t="shared" si="1"/>
        <v>3.8793997357231452E-4</v>
      </c>
    </row>
    <row r="44" spans="1:7" ht="30" x14ac:dyDescent="0.25">
      <c r="A44" s="5" t="s">
        <v>264</v>
      </c>
      <c r="B44" s="5" t="s">
        <v>150</v>
      </c>
      <c r="C44" s="5" t="s">
        <v>151</v>
      </c>
      <c r="D44" s="5" t="s">
        <v>77</v>
      </c>
      <c r="E44" s="6">
        <v>2000</v>
      </c>
      <c r="F44" s="7">
        <v>2005200</v>
      </c>
      <c r="G44" s="8">
        <f t="shared" si="1"/>
        <v>1.1956941868016429E-3</v>
      </c>
    </row>
    <row r="45" spans="1:7" ht="30" x14ac:dyDescent="0.25">
      <c r="A45" s="57" t="s">
        <v>312</v>
      </c>
      <c r="B45" s="57" t="s">
        <v>213</v>
      </c>
      <c r="C45" s="57" t="s">
        <v>214</v>
      </c>
      <c r="D45" s="57" t="s">
        <v>110</v>
      </c>
      <c r="E45" s="6">
        <v>5735</v>
      </c>
      <c r="F45" s="7">
        <v>5853829.2000000002</v>
      </c>
      <c r="G45" s="8">
        <f t="shared" si="1"/>
        <v>3.4906191626619351E-3</v>
      </c>
    </row>
    <row r="46" spans="1:7" x14ac:dyDescent="0.25">
      <c r="A46" s="74" t="s">
        <v>29</v>
      </c>
      <c r="B46" s="74" t="s">
        <v>122</v>
      </c>
      <c r="C46" s="74" t="s">
        <v>123</v>
      </c>
      <c r="D46" s="74" t="s">
        <v>91</v>
      </c>
      <c r="E46" s="6">
        <v>40961</v>
      </c>
      <c r="F46" s="7">
        <v>41613508.729999997</v>
      </c>
      <c r="G46" s="8">
        <f t="shared" si="1"/>
        <v>2.4813998843447243E-2</v>
      </c>
    </row>
    <row r="47" spans="1:7" x14ac:dyDescent="0.25">
      <c r="A47" s="5" t="s">
        <v>30</v>
      </c>
      <c r="B47" s="5" t="s">
        <v>122</v>
      </c>
      <c r="C47" s="5" t="s">
        <v>123</v>
      </c>
      <c r="D47" s="5" t="s">
        <v>92</v>
      </c>
      <c r="E47" s="6">
        <v>87150</v>
      </c>
      <c r="F47" s="7">
        <v>87855915</v>
      </c>
      <c r="G47" s="8">
        <f t="shared" si="1"/>
        <v>5.2388194116117726E-2</v>
      </c>
    </row>
    <row r="48" spans="1:7" x14ac:dyDescent="0.25">
      <c r="A48" s="38" t="s">
        <v>31</v>
      </c>
      <c r="B48" s="38" t="s">
        <v>122</v>
      </c>
      <c r="C48" s="38" t="s">
        <v>123</v>
      </c>
      <c r="D48" s="38" t="s">
        <v>93</v>
      </c>
      <c r="E48" s="6">
        <v>10000</v>
      </c>
      <c r="F48" s="7">
        <v>9194300</v>
      </c>
      <c r="G48" s="8">
        <f t="shared" si="1"/>
        <v>5.4825309503841744E-3</v>
      </c>
    </row>
    <row r="49" spans="1:7" x14ac:dyDescent="0.25">
      <c r="A49" s="52" t="s">
        <v>310</v>
      </c>
      <c r="B49" s="52" t="s">
        <v>204</v>
      </c>
      <c r="C49" s="52" t="s">
        <v>205</v>
      </c>
      <c r="D49" s="52" t="s">
        <v>105</v>
      </c>
      <c r="E49" s="6">
        <v>4545</v>
      </c>
      <c r="F49" s="7">
        <v>4584450.5999999996</v>
      </c>
      <c r="G49" s="8">
        <f t="shared" si="1"/>
        <v>2.7336928646016874E-3</v>
      </c>
    </row>
    <row r="50" spans="1:7" x14ac:dyDescent="0.25">
      <c r="A50" s="68" t="s">
        <v>32</v>
      </c>
      <c r="B50" s="68" t="s">
        <v>122</v>
      </c>
      <c r="C50" s="68" t="s">
        <v>123</v>
      </c>
      <c r="D50" s="68" t="s">
        <v>94</v>
      </c>
      <c r="E50" s="6">
        <v>55126</v>
      </c>
      <c r="F50" s="7">
        <v>55058746.280000001</v>
      </c>
      <c r="G50" s="8">
        <f t="shared" si="1"/>
        <v>3.2831349919999295E-2</v>
      </c>
    </row>
    <row r="51" spans="1:7" x14ac:dyDescent="0.25">
      <c r="A51" s="68" t="s">
        <v>291</v>
      </c>
      <c r="B51" s="68" t="s">
        <v>184</v>
      </c>
      <c r="C51" s="68" t="s">
        <v>185</v>
      </c>
      <c r="D51" s="68" t="s">
        <v>67</v>
      </c>
      <c r="E51" s="6">
        <v>2000</v>
      </c>
      <c r="F51" s="7">
        <v>1977680</v>
      </c>
      <c r="G51" s="8">
        <f t="shared" si="1"/>
        <v>1.1792841010142994E-3</v>
      </c>
    </row>
    <row r="52" spans="1:7" ht="30" x14ac:dyDescent="0.25">
      <c r="A52" s="5" t="s">
        <v>315</v>
      </c>
      <c r="B52" s="5" t="s">
        <v>429</v>
      </c>
      <c r="C52" s="5" t="s">
        <v>220</v>
      </c>
      <c r="D52" s="84" t="s">
        <v>45</v>
      </c>
      <c r="E52" s="6">
        <v>20548</v>
      </c>
      <c r="F52" s="7">
        <v>20888069.399999999</v>
      </c>
      <c r="G52" s="8">
        <f t="shared" si="1"/>
        <v>1.2455487310537243E-2</v>
      </c>
    </row>
    <row r="53" spans="1:7" ht="30" x14ac:dyDescent="0.25">
      <c r="A53" s="5" t="s">
        <v>287</v>
      </c>
      <c r="B53" s="5" t="s">
        <v>178</v>
      </c>
      <c r="C53" s="5" t="s">
        <v>179</v>
      </c>
      <c r="D53" s="73" t="s">
        <v>448</v>
      </c>
      <c r="E53" s="6">
        <v>3000</v>
      </c>
      <c r="F53" s="7">
        <v>1738620</v>
      </c>
      <c r="G53" s="8">
        <f t="shared" si="1"/>
        <v>1.036733406671191E-3</v>
      </c>
    </row>
    <row r="54" spans="1:7" x14ac:dyDescent="0.25">
      <c r="A54" s="5" t="s">
        <v>553</v>
      </c>
      <c r="B54" s="5" t="s">
        <v>184</v>
      </c>
      <c r="C54" s="5" t="s">
        <v>185</v>
      </c>
      <c r="D54" s="5" t="s">
        <v>552</v>
      </c>
      <c r="E54" s="6">
        <v>2500</v>
      </c>
      <c r="F54" s="7">
        <v>2514775</v>
      </c>
      <c r="G54" s="8">
        <f t="shared" si="1"/>
        <v>1.4995520888759733E-3</v>
      </c>
    </row>
    <row r="55" spans="1:7" x14ac:dyDescent="0.25">
      <c r="A55" s="5" t="s">
        <v>288</v>
      </c>
      <c r="B55" s="5" t="s">
        <v>180</v>
      </c>
      <c r="C55" s="5" t="s">
        <v>181</v>
      </c>
      <c r="D55" s="5" t="s">
        <v>58</v>
      </c>
      <c r="E55" s="6">
        <v>2813</v>
      </c>
      <c r="F55" s="7">
        <v>2769004.68</v>
      </c>
      <c r="G55" s="8">
        <f t="shared" si="1"/>
        <v>1.6511484136757151E-3</v>
      </c>
    </row>
    <row r="56" spans="1:7" ht="30" x14ac:dyDescent="0.25">
      <c r="A56" s="5" t="s">
        <v>253</v>
      </c>
      <c r="B56" s="5" t="s">
        <v>138</v>
      </c>
      <c r="C56" s="5" t="s">
        <v>139</v>
      </c>
      <c r="D56" s="5" t="s">
        <v>88</v>
      </c>
      <c r="E56" s="6">
        <v>5000</v>
      </c>
      <c r="F56" s="7">
        <v>5094250</v>
      </c>
      <c r="G56" s="8">
        <f t="shared" si="1"/>
        <v>3.0376845756604175E-3</v>
      </c>
    </row>
    <row r="57" spans="1:7" x14ac:dyDescent="0.25">
      <c r="A57" s="5" t="s">
        <v>504</v>
      </c>
      <c r="B57" s="5" t="s">
        <v>142</v>
      </c>
      <c r="C57" s="38" t="s">
        <v>143</v>
      </c>
      <c r="D57" s="5" t="s">
        <v>503</v>
      </c>
      <c r="E57" s="6">
        <v>1499</v>
      </c>
      <c r="F57" s="7">
        <v>1456509.9</v>
      </c>
      <c r="G57" s="8">
        <f t="shared" si="1"/>
        <v>8.6851207881959017E-4</v>
      </c>
    </row>
    <row r="58" spans="1:7" x14ac:dyDescent="0.25">
      <c r="A58" s="5" t="s">
        <v>602</v>
      </c>
      <c r="B58" s="5" t="s">
        <v>233</v>
      </c>
      <c r="C58" s="5" t="s">
        <v>234</v>
      </c>
      <c r="D58" s="5" t="s">
        <v>53</v>
      </c>
      <c r="E58" s="6">
        <v>136</v>
      </c>
      <c r="F58" s="7">
        <v>129348.24</v>
      </c>
      <c r="G58" s="8">
        <f t="shared" si="1"/>
        <v>7.7129931498615478E-5</v>
      </c>
    </row>
    <row r="59" spans="1:7" x14ac:dyDescent="0.25">
      <c r="A59" s="5" t="s">
        <v>34</v>
      </c>
      <c r="B59" s="5" t="s">
        <v>122</v>
      </c>
      <c r="C59" s="5" t="s">
        <v>123</v>
      </c>
      <c r="D59" s="5" t="s">
        <v>96</v>
      </c>
      <c r="E59" s="6">
        <v>22100</v>
      </c>
      <c r="F59" s="7">
        <v>20183709</v>
      </c>
      <c r="G59" s="8">
        <f t="shared" si="1"/>
        <v>1.2035479512964294E-2</v>
      </c>
    </row>
    <row r="60" spans="1:7" x14ac:dyDescent="0.25">
      <c r="A60" s="5" t="s">
        <v>257</v>
      </c>
      <c r="B60" s="5" t="s">
        <v>146</v>
      </c>
      <c r="C60" s="5" t="s">
        <v>147</v>
      </c>
      <c r="D60" s="5" t="s">
        <v>111</v>
      </c>
      <c r="E60" s="6">
        <v>2350</v>
      </c>
      <c r="F60" s="7">
        <v>2055815.25</v>
      </c>
      <c r="G60" s="8">
        <f t="shared" si="1"/>
        <v>1.2258758944559975E-3</v>
      </c>
    </row>
    <row r="61" spans="1:7" x14ac:dyDescent="0.25">
      <c r="A61" s="5" t="s">
        <v>340</v>
      </c>
      <c r="B61" s="5" t="s">
        <v>364</v>
      </c>
      <c r="C61" s="5" t="s">
        <v>365</v>
      </c>
      <c r="D61" s="5" t="s">
        <v>353</v>
      </c>
      <c r="E61" s="6">
        <v>2314</v>
      </c>
      <c r="F61" s="7">
        <v>1766195.21</v>
      </c>
      <c r="G61" s="8">
        <f t="shared" si="1"/>
        <v>1.053176414000552E-3</v>
      </c>
    </row>
    <row r="62" spans="1:7" x14ac:dyDescent="0.25">
      <c r="A62" s="5" t="s">
        <v>501</v>
      </c>
      <c r="B62" s="5" t="s">
        <v>122</v>
      </c>
      <c r="C62" s="5" t="s">
        <v>123</v>
      </c>
      <c r="D62" s="5" t="s">
        <v>498</v>
      </c>
      <c r="E62" s="6">
        <v>23150</v>
      </c>
      <c r="F62" s="7">
        <v>23449792.5</v>
      </c>
      <c r="G62" s="8">
        <f t="shared" si="1"/>
        <v>1.3983034397543769E-2</v>
      </c>
    </row>
    <row r="63" spans="1:7" x14ac:dyDescent="0.25">
      <c r="A63" s="5" t="s">
        <v>276</v>
      </c>
      <c r="B63" s="5" t="s">
        <v>172</v>
      </c>
      <c r="C63" s="5" t="s">
        <v>173</v>
      </c>
      <c r="D63" s="5" t="s">
        <v>107</v>
      </c>
      <c r="E63" s="6">
        <v>5000</v>
      </c>
      <c r="F63" s="7">
        <v>4861450</v>
      </c>
      <c r="G63" s="8">
        <f t="shared" si="1"/>
        <v>2.8988666987965522E-3</v>
      </c>
    </row>
    <row r="64" spans="1:7" ht="30" x14ac:dyDescent="0.25">
      <c r="A64" s="5" t="s">
        <v>473</v>
      </c>
      <c r="B64" s="5" t="s">
        <v>144</v>
      </c>
      <c r="C64" s="5" t="s">
        <v>145</v>
      </c>
      <c r="D64" s="85" t="s">
        <v>470</v>
      </c>
      <c r="E64" s="6">
        <v>4600</v>
      </c>
      <c r="F64" s="7">
        <v>4310890</v>
      </c>
      <c r="G64" s="8">
        <f t="shared" ref="G64:G95" si="2">F64/$F$212</f>
        <v>2.5705695755741742E-3</v>
      </c>
    </row>
    <row r="65" spans="1:7" x14ac:dyDescent="0.25">
      <c r="A65" s="5" t="s">
        <v>657</v>
      </c>
      <c r="B65" s="5" t="s">
        <v>122</v>
      </c>
      <c r="C65" s="5" t="s">
        <v>123</v>
      </c>
      <c r="D65" s="5" t="s">
        <v>643</v>
      </c>
      <c r="E65" s="6">
        <v>82100</v>
      </c>
      <c r="F65" s="7">
        <v>83285524</v>
      </c>
      <c r="G65" s="8">
        <f t="shared" si="2"/>
        <v>4.9662884944907601E-2</v>
      </c>
    </row>
    <row r="66" spans="1:7" x14ac:dyDescent="0.25">
      <c r="A66" s="5" t="s">
        <v>304</v>
      </c>
      <c r="B66" s="5" t="s">
        <v>196</v>
      </c>
      <c r="C66" s="5" t="s">
        <v>197</v>
      </c>
      <c r="D66" s="84" t="s">
        <v>101</v>
      </c>
      <c r="E66" s="6">
        <v>950</v>
      </c>
      <c r="F66" s="7">
        <v>873544</v>
      </c>
      <c r="G66" s="8">
        <f t="shared" si="2"/>
        <v>5.20891423656221E-4</v>
      </c>
    </row>
    <row r="67" spans="1:7" ht="30" x14ac:dyDescent="0.25">
      <c r="A67" s="5" t="s">
        <v>246</v>
      </c>
      <c r="B67" s="5" t="s">
        <v>130</v>
      </c>
      <c r="C67" s="5" t="s">
        <v>131</v>
      </c>
      <c r="D67" s="73" t="s">
        <v>447</v>
      </c>
      <c r="E67" s="6">
        <v>3200</v>
      </c>
      <c r="F67" s="7">
        <v>3259744</v>
      </c>
      <c r="G67" s="8">
        <f t="shared" si="2"/>
        <v>1.9437746615108393E-3</v>
      </c>
    </row>
    <row r="68" spans="1:7" ht="30" x14ac:dyDescent="0.25">
      <c r="A68" s="5" t="s">
        <v>265</v>
      </c>
      <c r="B68" s="5" t="s">
        <v>150</v>
      </c>
      <c r="C68" s="5" t="s">
        <v>151</v>
      </c>
      <c r="D68" s="74" t="s">
        <v>78</v>
      </c>
      <c r="E68" s="6">
        <v>13000</v>
      </c>
      <c r="F68" s="7">
        <v>12757160</v>
      </c>
      <c r="G68" s="8">
        <f t="shared" si="2"/>
        <v>7.6070526890576733E-3</v>
      </c>
    </row>
    <row r="69" spans="1:7" x14ac:dyDescent="0.25">
      <c r="A69" s="76" t="s">
        <v>341</v>
      </c>
      <c r="B69" s="76" t="s">
        <v>366</v>
      </c>
      <c r="C69" s="9" t="s">
        <v>367</v>
      </c>
      <c r="D69" s="76" t="s">
        <v>354</v>
      </c>
      <c r="E69" s="6">
        <v>11990</v>
      </c>
      <c r="F69" s="7">
        <v>11576150.52</v>
      </c>
      <c r="G69" s="8">
        <f t="shared" si="2"/>
        <v>6.9028206075727183E-3</v>
      </c>
    </row>
    <row r="70" spans="1:7" x14ac:dyDescent="0.25">
      <c r="A70" s="5" t="s">
        <v>292</v>
      </c>
      <c r="B70" s="5" t="s">
        <v>186</v>
      </c>
      <c r="C70" s="74" t="s">
        <v>187</v>
      </c>
      <c r="D70" s="69" t="s">
        <v>65</v>
      </c>
      <c r="E70" s="6">
        <v>3405</v>
      </c>
      <c r="F70" s="7">
        <v>3469354.5</v>
      </c>
      <c r="G70" s="8">
        <f t="shared" si="2"/>
        <v>2.0687647155416518E-3</v>
      </c>
    </row>
    <row r="71" spans="1:7" x14ac:dyDescent="0.25">
      <c r="A71" s="73" t="s">
        <v>422</v>
      </c>
      <c r="B71" s="73" t="s">
        <v>122</v>
      </c>
      <c r="C71" s="84" t="s">
        <v>123</v>
      </c>
      <c r="D71" s="73" t="s">
        <v>421</v>
      </c>
      <c r="E71" s="6">
        <v>23044</v>
      </c>
      <c r="F71" s="7">
        <v>21453503.120000001</v>
      </c>
      <c r="G71" s="8">
        <f t="shared" si="2"/>
        <v>1.2792653584238435E-2</v>
      </c>
    </row>
    <row r="72" spans="1:7" x14ac:dyDescent="0.25">
      <c r="A72" s="5" t="s">
        <v>337</v>
      </c>
      <c r="B72" s="5" t="s">
        <v>156</v>
      </c>
      <c r="C72" s="76" t="s">
        <v>157</v>
      </c>
      <c r="D72" s="5" t="s">
        <v>350</v>
      </c>
      <c r="E72" s="6">
        <v>3000</v>
      </c>
      <c r="F72" s="7">
        <v>2856750</v>
      </c>
      <c r="G72" s="8">
        <f t="shared" si="2"/>
        <v>1.7034706603558714E-3</v>
      </c>
    </row>
    <row r="73" spans="1:7" x14ac:dyDescent="0.25">
      <c r="A73" s="5" t="s">
        <v>269</v>
      </c>
      <c r="B73" s="5" t="s">
        <v>156</v>
      </c>
      <c r="C73" s="69" t="s">
        <v>157</v>
      </c>
      <c r="D73" s="68" t="s">
        <v>55</v>
      </c>
      <c r="E73" s="6">
        <v>1000</v>
      </c>
      <c r="F73" s="7">
        <v>914120</v>
      </c>
      <c r="G73" s="8">
        <f t="shared" si="2"/>
        <v>5.4508675944500186E-4</v>
      </c>
    </row>
    <row r="74" spans="1:7" x14ac:dyDescent="0.25">
      <c r="A74" s="5" t="s">
        <v>251</v>
      </c>
      <c r="B74" s="5" t="s">
        <v>136</v>
      </c>
      <c r="C74" s="5" t="s">
        <v>137</v>
      </c>
      <c r="D74" s="65" t="s">
        <v>81</v>
      </c>
      <c r="E74" s="6">
        <v>23500</v>
      </c>
      <c r="F74" s="7">
        <v>22781321.359999999</v>
      </c>
      <c r="G74" s="8">
        <f t="shared" si="2"/>
        <v>1.358442724806109E-2</v>
      </c>
    </row>
    <row r="75" spans="1:7" x14ac:dyDescent="0.25">
      <c r="A75" s="5" t="s">
        <v>339</v>
      </c>
      <c r="B75" s="5" t="s">
        <v>170</v>
      </c>
      <c r="C75" s="68">
        <v>1037709061015</v>
      </c>
      <c r="D75" s="5" t="s">
        <v>352</v>
      </c>
      <c r="E75" s="6">
        <v>20109</v>
      </c>
      <c r="F75" s="7">
        <v>21027981.300000001</v>
      </c>
      <c r="G75" s="8">
        <f t="shared" si="2"/>
        <v>1.2538916317865377E-2</v>
      </c>
    </row>
    <row r="76" spans="1:7" ht="30" x14ac:dyDescent="0.25">
      <c r="A76" s="5" t="s">
        <v>293</v>
      </c>
      <c r="B76" s="5" t="s">
        <v>188</v>
      </c>
      <c r="C76" s="65" t="s">
        <v>189</v>
      </c>
      <c r="D76" s="5" t="s">
        <v>104</v>
      </c>
      <c r="E76" s="6">
        <v>3250</v>
      </c>
      <c r="F76" s="7">
        <v>3024914.3</v>
      </c>
      <c r="G76" s="8">
        <f t="shared" si="2"/>
        <v>1.8037464811904852E-3</v>
      </c>
    </row>
    <row r="77" spans="1:7" x14ac:dyDescent="0.25">
      <c r="A77" s="5" t="s">
        <v>567</v>
      </c>
      <c r="B77" s="5" t="s">
        <v>164</v>
      </c>
      <c r="C77" s="5" t="s">
        <v>165</v>
      </c>
      <c r="D77" s="5" t="s">
        <v>566</v>
      </c>
      <c r="E77" s="6">
        <v>460</v>
      </c>
      <c r="F77" s="7">
        <v>463289</v>
      </c>
      <c r="G77" s="8">
        <f t="shared" si="2"/>
        <v>2.7625771200336444E-4</v>
      </c>
    </row>
    <row r="78" spans="1:7" x14ac:dyDescent="0.25">
      <c r="A78" s="5" t="s">
        <v>40</v>
      </c>
      <c r="B78" s="5" t="s">
        <v>122</v>
      </c>
      <c r="C78" s="5" t="s">
        <v>123</v>
      </c>
      <c r="D78" s="57" t="s">
        <v>71</v>
      </c>
      <c r="E78" s="6">
        <v>31000</v>
      </c>
      <c r="F78" s="7">
        <v>37839478.039999999</v>
      </c>
      <c r="G78" s="8">
        <f t="shared" si="2"/>
        <v>2.2563556714560354E-2</v>
      </c>
    </row>
    <row r="79" spans="1:7" x14ac:dyDescent="0.25">
      <c r="A79" s="5" t="s">
        <v>533</v>
      </c>
      <c r="B79" s="5" t="s">
        <v>223</v>
      </c>
      <c r="C79" s="5" t="s">
        <v>224</v>
      </c>
      <c r="D79" s="32" t="s">
        <v>532</v>
      </c>
      <c r="E79" s="6">
        <v>13750</v>
      </c>
      <c r="F79" s="7">
        <v>13879800</v>
      </c>
      <c r="G79" s="8">
        <f t="shared" si="2"/>
        <v>8.2764792409582306E-3</v>
      </c>
    </row>
    <row r="80" spans="1:7" x14ac:dyDescent="0.25">
      <c r="A80" s="5" t="s">
        <v>329</v>
      </c>
      <c r="B80" s="5" t="s">
        <v>357</v>
      </c>
      <c r="C80" s="57" t="s">
        <v>358</v>
      </c>
      <c r="D80" s="5" t="s">
        <v>342</v>
      </c>
      <c r="E80" s="6">
        <v>28800</v>
      </c>
      <c r="F80" s="7">
        <v>27598464</v>
      </c>
      <c r="G80" s="8">
        <f t="shared" si="2"/>
        <v>1.6456873613332545E-2</v>
      </c>
    </row>
    <row r="81" spans="1:7" ht="30" x14ac:dyDescent="0.25">
      <c r="A81" s="76" t="s">
        <v>314</v>
      </c>
      <c r="B81" s="76" t="s">
        <v>215</v>
      </c>
      <c r="C81" s="76" t="s">
        <v>216</v>
      </c>
      <c r="D81" s="76" t="s">
        <v>112</v>
      </c>
      <c r="E81" s="6">
        <v>9800</v>
      </c>
      <c r="F81" s="7">
        <v>10089394</v>
      </c>
      <c r="G81" s="8">
        <f t="shared" si="2"/>
        <v>6.0162725683978535E-3</v>
      </c>
    </row>
    <row r="82" spans="1:7" x14ac:dyDescent="0.25">
      <c r="A82" s="5" t="s">
        <v>588</v>
      </c>
      <c r="B82" s="5" t="s">
        <v>223</v>
      </c>
      <c r="C82" s="38" t="s">
        <v>224</v>
      </c>
      <c r="D82" s="5" t="s">
        <v>589</v>
      </c>
      <c r="E82" s="6">
        <v>10000</v>
      </c>
      <c r="F82" s="7">
        <v>10035200</v>
      </c>
      <c r="G82" s="8">
        <f t="shared" si="2"/>
        <v>5.9839568638499138E-3</v>
      </c>
    </row>
    <row r="83" spans="1:7" x14ac:dyDescent="0.25">
      <c r="A83" s="57" t="s">
        <v>677</v>
      </c>
      <c r="B83" s="57" t="s">
        <v>233</v>
      </c>
      <c r="C83" s="57" t="s">
        <v>234</v>
      </c>
      <c r="D83" s="57" t="s">
        <v>54</v>
      </c>
      <c r="E83" s="6">
        <v>3000</v>
      </c>
      <c r="F83" s="7">
        <v>3009450</v>
      </c>
      <c r="G83" s="8">
        <f t="shared" si="2"/>
        <v>1.7945251697936387E-3</v>
      </c>
    </row>
    <row r="84" spans="1:7" ht="30" x14ac:dyDescent="0.25">
      <c r="A84" s="5" t="s">
        <v>267</v>
      </c>
      <c r="B84" s="5" t="s">
        <v>154</v>
      </c>
      <c r="C84" s="32" t="s">
        <v>155</v>
      </c>
      <c r="D84" s="5" t="s">
        <v>49</v>
      </c>
      <c r="E84" s="6">
        <v>2500</v>
      </c>
      <c r="F84" s="7">
        <v>2333400</v>
      </c>
      <c r="G84" s="8">
        <f t="shared" si="2"/>
        <v>1.3913987709370404E-3</v>
      </c>
    </row>
    <row r="85" spans="1:7" x14ac:dyDescent="0.25">
      <c r="A85" s="5" t="s">
        <v>384</v>
      </c>
      <c r="B85" s="5" t="s">
        <v>235</v>
      </c>
      <c r="C85" s="5" t="s">
        <v>236</v>
      </c>
      <c r="D85" s="5" t="s">
        <v>43</v>
      </c>
      <c r="E85" s="6">
        <v>6555</v>
      </c>
      <c r="F85" s="7">
        <v>5815530.4500000002</v>
      </c>
      <c r="G85" s="8">
        <f t="shared" si="2"/>
        <v>3.4677817435831552E-3</v>
      </c>
    </row>
    <row r="86" spans="1:7" ht="30" x14ac:dyDescent="0.25">
      <c r="A86" s="5" t="s">
        <v>462</v>
      </c>
      <c r="B86" s="5" t="s">
        <v>150</v>
      </c>
      <c r="C86" s="5" t="s">
        <v>151</v>
      </c>
      <c r="D86" s="5" t="s">
        <v>459</v>
      </c>
      <c r="E86" s="6">
        <v>9900</v>
      </c>
      <c r="F86" s="7">
        <v>9296199</v>
      </c>
      <c r="G86" s="8">
        <f t="shared" si="2"/>
        <v>5.5432929900514896E-3</v>
      </c>
    </row>
    <row r="87" spans="1:7" x14ac:dyDescent="0.25">
      <c r="A87" s="5" t="s">
        <v>582</v>
      </c>
      <c r="B87" s="5" t="s">
        <v>223</v>
      </c>
      <c r="C87" s="5" t="s">
        <v>224</v>
      </c>
      <c r="D87" s="5" t="s">
        <v>583</v>
      </c>
      <c r="E87" s="6">
        <v>700</v>
      </c>
      <c r="F87" s="7">
        <v>712516</v>
      </c>
      <c r="G87" s="8">
        <f t="shared" si="2"/>
        <v>4.2487095511827222E-4</v>
      </c>
    </row>
    <row r="88" spans="1:7" x14ac:dyDescent="0.25">
      <c r="A88" s="5" t="s">
        <v>581</v>
      </c>
      <c r="B88" s="5" t="s">
        <v>223</v>
      </c>
      <c r="C88" s="5" t="s">
        <v>224</v>
      </c>
      <c r="D88" s="5" t="s">
        <v>580</v>
      </c>
      <c r="E88" s="6">
        <v>3600</v>
      </c>
      <c r="F88" s="7">
        <v>3687408</v>
      </c>
      <c r="G88" s="8">
        <f t="shared" si="2"/>
        <v>2.1987893027956675E-3</v>
      </c>
    </row>
    <row r="89" spans="1:7" ht="30" x14ac:dyDescent="0.25">
      <c r="A89" s="5" t="s">
        <v>476</v>
      </c>
      <c r="B89" s="5" t="s">
        <v>475</v>
      </c>
      <c r="C89" s="9" t="s">
        <v>206</v>
      </c>
      <c r="D89" s="57" t="s">
        <v>474</v>
      </c>
      <c r="E89" s="6">
        <v>3800</v>
      </c>
      <c r="F89" s="7">
        <v>3777694</v>
      </c>
      <c r="G89" s="8">
        <f t="shared" si="2"/>
        <v>2.2526265486312817E-3</v>
      </c>
    </row>
    <row r="90" spans="1:7" x14ac:dyDescent="0.25">
      <c r="A90" s="5" t="s">
        <v>502</v>
      </c>
      <c r="B90" s="5" t="s">
        <v>134</v>
      </c>
      <c r="C90" s="9" t="s">
        <v>135</v>
      </c>
      <c r="D90" s="5" t="s">
        <v>499</v>
      </c>
      <c r="E90" s="6">
        <v>3000</v>
      </c>
      <c r="F90" s="7">
        <v>3023520</v>
      </c>
      <c r="G90" s="8">
        <f t="shared" si="2"/>
        <v>1.8029150646711068E-3</v>
      </c>
    </row>
    <row r="91" spans="1:7" x14ac:dyDescent="0.25">
      <c r="A91" s="5" t="s">
        <v>508</v>
      </c>
      <c r="B91" s="5" t="s">
        <v>186</v>
      </c>
      <c r="C91" s="84" t="s">
        <v>187</v>
      </c>
      <c r="D91" s="68" t="s">
        <v>509</v>
      </c>
      <c r="E91" s="6">
        <v>3000</v>
      </c>
      <c r="F91" s="7">
        <v>3018210</v>
      </c>
      <c r="G91" s="8">
        <f t="shared" si="2"/>
        <v>1.7997487290776913E-3</v>
      </c>
    </row>
    <row r="92" spans="1:7" x14ac:dyDescent="0.25">
      <c r="A92" s="5" t="s">
        <v>510</v>
      </c>
      <c r="B92" s="5" t="s">
        <v>465</v>
      </c>
      <c r="C92" s="9" t="s">
        <v>467</v>
      </c>
      <c r="D92" s="5" t="s">
        <v>511</v>
      </c>
      <c r="E92" s="6">
        <v>5000</v>
      </c>
      <c r="F92" s="7">
        <v>5064600</v>
      </c>
      <c r="G92" s="8">
        <f t="shared" si="2"/>
        <v>3.0200043778553765E-3</v>
      </c>
    </row>
    <row r="93" spans="1:7" x14ac:dyDescent="0.25">
      <c r="A93" s="69" t="s">
        <v>542</v>
      </c>
      <c r="B93" s="69" t="s">
        <v>122</v>
      </c>
      <c r="C93" s="76" t="s">
        <v>123</v>
      </c>
      <c r="D93" s="69" t="s">
        <v>544</v>
      </c>
      <c r="E93" s="6">
        <v>10000</v>
      </c>
      <c r="F93" s="7">
        <v>8336900</v>
      </c>
      <c r="G93" s="8">
        <f t="shared" si="2"/>
        <v>4.9712661410066909E-3</v>
      </c>
    </row>
    <row r="94" spans="1:7" x14ac:dyDescent="0.25">
      <c r="A94" s="5" t="s">
        <v>524</v>
      </c>
      <c r="B94" s="5" t="s">
        <v>170</v>
      </c>
      <c r="C94" s="84" t="s">
        <v>171</v>
      </c>
      <c r="D94" s="73" t="s">
        <v>522</v>
      </c>
      <c r="E94" s="6">
        <v>550</v>
      </c>
      <c r="F94" s="7">
        <v>548581</v>
      </c>
      <c r="G94" s="8">
        <f t="shared" si="2"/>
        <v>3.2711705200969086E-4</v>
      </c>
    </row>
    <row r="95" spans="1:7" x14ac:dyDescent="0.25">
      <c r="A95" s="5" t="s">
        <v>527</v>
      </c>
      <c r="B95" s="5" t="s">
        <v>525</v>
      </c>
      <c r="C95" s="9" t="s">
        <v>526</v>
      </c>
      <c r="D95" s="5" t="s">
        <v>523</v>
      </c>
      <c r="E95" s="6">
        <v>4000</v>
      </c>
      <c r="F95" s="7">
        <v>3931080</v>
      </c>
      <c r="G95" s="8">
        <f t="shared" si="2"/>
        <v>2.3440901176202886E-3</v>
      </c>
    </row>
    <row r="96" spans="1:7" x14ac:dyDescent="0.25">
      <c r="A96" s="5" t="s">
        <v>520</v>
      </c>
      <c r="B96" s="5" t="s">
        <v>519</v>
      </c>
      <c r="C96" s="9" t="s">
        <v>521</v>
      </c>
      <c r="D96" s="5" t="s">
        <v>512</v>
      </c>
      <c r="E96" s="6">
        <v>7033</v>
      </c>
      <c r="F96" s="7">
        <v>6917586.5700000003</v>
      </c>
      <c r="G96" s="8">
        <f t="shared" ref="G96:G122" si="3">F96/$F$212</f>
        <v>4.124934195315239E-3</v>
      </c>
    </row>
    <row r="97" spans="1:7" ht="30" x14ac:dyDescent="0.25">
      <c r="A97" s="5" t="s">
        <v>517</v>
      </c>
      <c r="B97" s="5" t="s">
        <v>516</v>
      </c>
      <c r="C97" s="84" t="s">
        <v>518</v>
      </c>
      <c r="D97" s="5" t="s">
        <v>514</v>
      </c>
      <c r="E97" s="6">
        <v>8000</v>
      </c>
      <c r="F97" s="7">
        <v>8000800</v>
      </c>
      <c r="G97" s="8">
        <f t="shared" si="3"/>
        <v>4.7708508127680951E-3</v>
      </c>
    </row>
    <row r="98" spans="1:7" ht="30" x14ac:dyDescent="0.25">
      <c r="A98" s="5" t="s">
        <v>530</v>
      </c>
      <c r="B98" s="5" t="s">
        <v>138</v>
      </c>
      <c r="C98" s="84" t="s">
        <v>139</v>
      </c>
      <c r="D98" s="5" t="s">
        <v>531</v>
      </c>
      <c r="E98" s="6">
        <v>6250</v>
      </c>
      <c r="F98" s="7">
        <v>6324164.1900000004</v>
      </c>
      <c r="G98" s="8">
        <f t="shared" si="3"/>
        <v>3.7710783754050076E-3</v>
      </c>
    </row>
    <row r="99" spans="1:7" x14ac:dyDescent="0.25">
      <c r="A99" s="5" t="s">
        <v>579</v>
      </c>
      <c r="B99" s="5" t="s">
        <v>122</v>
      </c>
      <c r="C99" s="76" t="s">
        <v>123</v>
      </c>
      <c r="D99" s="5" t="s">
        <v>578</v>
      </c>
      <c r="E99" s="6">
        <v>15300</v>
      </c>
      <c r="F99" s="7">
        <v>17341832.350000001</v>
      </c>
      <c r="G99" s="8">
        <f t="shared" si="3"/>
        <v>1.0340877782457448E-2</v>
      </c>
    </row>
    <row r="100" spans="1:7" x14ac:dyDescent="0.25">
      <c r="A100" s="5" t="s">
        <v>538</v>
      </c>
      <c r="B100" s="5" t="s">
        <v>164</v>
      </c>
      <c r="C100" s="74" t="s">
        <v>165</v>
      </c>
      <c r="D100" s="5" t="s">
        <v>539</v>
      </c>
      <c r="E100" s="6">
        <v>8000</v>
      </c>
      <c r="F100" s="7">
        <v>7923120</v>
      </c>
      <c r="G100" s="8">
        <f t="shared" si="3"/>
        <v>4.7245304834090526E-3</v>
      </c>
    </row>
    <row r="101" spans="1:7" ht="30" x14ac:dyDescent="0.25">
      <c r="A101" s="5" t="s">
        <v>548</v>
      </c>
      <c r="B101" s="5" t="s">
        <v>138</v>
      </c>
      <c r="C101" s="73" t="s">
        <v>139</v>
      </c>
      <c r="D101" s="5" t="s">
        <v>546</v>
      </c>
      <c r="E101" s="6">
        <v>2500</v>
      </c>
      <c r="F101" s="7">
        <v>2488500</v>
      </c>
      <c r="G101" s="8">
        <f t="shared" si="3"/>
        <v>1.483884392507425E-3</v>
      </c>
    </row>
    <row r="102" spans="1:7" x14ac:dyDescent="0.25">
      <c r="A102" s="5" t="s">
        <v>540</v>
      </c>
      <c r="B102" s="5" t="s">
        <v>465</v>
      </c>
      <c r="C102" s="9" t="s">
        <v>467</v>
      </c>
      <c r="D102" s="5" t="s">
        <v>541</v>
      </c>
      <c r="E102" s="6">
        <v>68995</v>
      </c>
      <c r="F102" s="7">
        <v>68760417</v>
      </c>
      <c r="G102" s="8">
        <f t="shared" si="3"/>
        <v>4.100161125521487E-2</v>
      </c>
    </row>
    <row r="103" spans="1:7" x14ac:dyDescent="0.25">
      <c r="A103" s="5" t="s">
        <v>550</v>
      </c>
      <c r="B103" s="5" t="s">
        <v>549</v>
      </c>
      <c r="C103" s="9" t="s">
        <v>551</v>
      </c>
      <c r="D103" s="5" t="s">
        <v>547</v>
      </c>
      <c r="E103" s="6">
        <v>2000</v>
      </c>
      <c r="F103" s="7">
        <v>1880120</v>
      </c>
      <c r="G103" s="8">
        <f t="shared" si="3"/>
        <v>1.1211093928234115E-3</v>
      </c>
    </row>
    <row r="104" spans="1:7" x14ac:dyDescent="0.25">
      <c r="A104" s="5" t="s">
        <v>644</v>
      </c>
      <c r="B104" s="5" t="s">
        <v>223</v>
      </c>
      <c r="C104" s="84" t="s">
        <v>224</v>
      </c>
      <c r="D104" s="5" t="s">
        <v>645</v>
      </c>
      <c r="E104" s="6">
        <v>20000</v>
      </c>
      <c r="F104" s="7">
        <v>20765800</v>
      </c>
      <c r="G104" s="8">
        <f t="shared" si="3"/>
        <v>1.2382578468125651E-2</v>
      </c>
    </row>
    <row r="105" spans="1:7" x14ac:dyDescent="0.25">
      <c r="A105" s="5" t="s">
        <v>559</v>
      </c>
      <c r="B105" s="5" t="s">
        <v>158</v>
      </c>
      <c r="C105" s="84" t="s">
        <v>159</v>
      </c>
      <c r="D105" s="5" t="s">
        <v>558</v>
      </c>
      <c r="E105" s="6">
        <v>8000</v>
      </c>
      <c r="F105" s="7">
        <v>8203440</v>
      </c>
      <c r="G105" s="8">
        <f t="shared" si="3"/>
        <v>4.8916843804987379E-3</v>
      </c>
    </row>
    <row r="106" spans="1:7" x14ac:dyDescent="0.25">
      <c r="A106" s="65" t="s">
        <v>570</v>
      </c>
      <c r="B106" s="65" t="s">
        <v>158</v>
      </c>
      <c r="C106" s="76" t="s">
        <v>159</v>
      </c>
      <c r="D106" s="65" t="s">
        <v>568</v>
      </c>
      <c r="E106" s="6">
        <v>11000</v>
      </c>
      <c r="F106" s="7">
        <v>11263010</v>
      </c>
      <c r="G106" s="8">
        <f t="shared" si="3"/>
        <v>6.7160959419951989E-3</v>
      </c>
    </row>
    <row r="107" spans="1:7" x14ac:dyDescent="0.25">
      <c r="A107" s="5" t="s">
        <v>632</v>
      </c>
      <c r="B107" s="5" t="s">
        <v>233</v>
      </c>
      <c r="C107" s="74" t="s">
        <v>234</v>
      </c>
      <c r="D107" s="5" t="s">
        <v>629</v>
      </c>
      <c r="E107" s="6">
        <v>15000</v>
      </c>
      <c r="F107" s="7">
        <v>15650851.050000001</v>
      </c>
      <c r="G107" s="8">
        <f t="shared" si="3"/>
        <v>9.3325511764329686E-3</v>
      </c>
    </row>
    <row r="108" spans="1:7" ht="30" x14ac:dyDescent="0.25">
      <c r="A108" s="5" t="s">
        <v>616</v>
      </c>
      <c r="B108" s="5" t="s">
        <v>617</v>
      </c>
      <c r="C108" s="9" t="s">
        <v>618</v>
      </c>
      <c r="D108" s="5" t="s">
        <v>615</v>
      </c>
      <c r="E108" s="6">
        <v>27500</v>
      </c>
      <c r="F108" s="7">
        <v>28043400</v>
      </c>
      <c r="G108" s="8">
        <f t="shared" si="3"/>
        <v>1.6722187491598442E-2</v>
      </c>
    </row>
    <row r="109" spans="1:7" x14ac:dyDescent="0.25">
      <c r="A109" s="5" t="s">
        <v>605</v>
      </c>
      <c r="B109" s="5" t="s">
        <v>519</v>
      </c>
      <c r="C109" s="9" t="s">
        <v>521</v>
      </c>
      <c r="D109" s="5" t="s">
        <v>606</v>
      </c>
      <c r="E109" s="6">
        <v>2000</v>
      </c>
      <c r="F109" s="7">
        <v>2058120</v>
      </c>
      <c r="G109" s="8">
        <f t="shared" si="3"/>
        <v>1.2272502093258514E-3</v>
      </c>
    </row>
    <row r="110" spans="1:7" x14ac:dyDescent="0.25">
      <c r="A110" s="5" t="s">
        <v>607</v>
      </c>
      <c r="B110" s="5" t="s">
        <v>233</v>
      </c>
      <c r="C110" s="84" t="s">
        <v>234</v>
      </c>
      <c r="D110" s="5" t="s">
        <v>608</v>
      </c>
      <c r="E110" s="6">
        <v>23000</v>
      </c>
      <c r="F110" s="7">
        <v>23617320</v>
      </c>
      <c r="G110" s="8">
        <f t="shared" si="3"/>
        <v>1.4082930496625861E-2</v>
      </c>
    </row>
    <row r="111" spans="1:7" ht="30" x14ac:dyDescent="0.25">
      <c r="A111" s="76" t="s">
        <v>612</v>
      </c>
      <c r="B111" s="76" t="s">
        <v>213</v>
      </c>
      <c r="C111" s="84" t="s">
        <v>214</v>
      </c>
      <c r="D111" s="76" t="s">
        <v>611</v>
      </c>
      <c r="E111" s="6">
        <v>3000</v>
      </c>
      <c r="F111" s="7">
        <v>2967750</v>
      </c>
      <c r="G111" s="8">
        <f t="shared" si="3"/>
        <v>1.7696595964894154E-3</v>
      </c>
    </row>
    <row r="112" spans="1:7" ht="30" x14ac:dyDescent="0.25">
      <c r="A112" s="76" t="s">
        <v>642</v>
      </c>
      <c r="B112" s="76" t="s">
        <v>176</v>
      </c>
      <c r="C112" s="76" t="s">
        <v>177</v>
      </c>
      <c r="D112" s="76" t="s">
        <v>630</v>
      </c>
      <c r="E112" s="6">
        <v>28223</v>
      </c>
      <c r="F112" s="7">
        <v>29912993.239999998</v>
      </c>
      <c r="G112" s="8">
        <f t="shared" si="3"/>
        <v>1.7837019811941371E-2</v>
      </c>
    </row>
    <row r="113" spans="1:7" x14ac:dyDescent="0.25">
      <c r="A113" s="5" t="s">
        <v>652</v>
      </c>
      <c r="B113" s="5" t="s">
        <v>654</v>
      </c>
      <c r="C113" s="9" t="s">
        <v>653</v>
      </c>
      <c r="D113" s="5" t="s">
        <v>651</v>
      </c>
      <c r="E113" s="6">
        <v>10000</v>
      </c>
      <c r="F113" s="7">
        <v>10334700</v>
      </c>
      <c r="G113" s="8">
        <f t="shared" si="3"/>
        <v>6.1625477320660978E-3</v>
      </c>
    </row>
    <row r="114" spans="1:7" x14ac:dyDescent="0.25">
      <c r="A114" s="5" t="s">
        <v>664</v>
      </c>
      <c r="B114" s="5" t="s">
        <v>164</v>
      </c>
      <c r="C114" s="76" t="s">
        <v>165</v>
      </c>
      <c r="D114" s="5" t="s">
        <v>665</v>
      </c>
      <c r="E114" s="6">
        <v>15000</v>
      </c>
      <c r="F114" s="7">
        <v>15438900</v>
      </c>
      <c r="G114" s="8">
        <f t="shared" si="3"/>
        <v>9.2061654601096575E-3</v>
      </c>
    </row>
    <row r="115" spans="1:7" x14ac:dyDescent="0.25">
      <c r="A115" s="5" t="s">
        <v>667</v>
      </c>
      <c r="B115" s="5" t="s">
        <v>233</v>
      </c>
      <c r="C115" s="84" t="s">
        <v>234</v>
      </c>
      <c r="D115" s="5" t="s">
        <v>666</v>
      </c>
      <c r="E115" s="6">
        <v>10000</v>
      </c>
      <c r="F115" s="7">
        <v>10334600</v>
      </c>
      <c r="G115" s="8">
        <f t="shared" si="3"/>
        <v>6.1624881023939057E-3</v>
      </c>
    </row>
    <row r="116" spans="1:7" ht="30" x14ac:dyDescent="0.25">
      <c r="A116" s="73" t="s">
        <v>672</v>
      </c>
      <c r="B116" s="73" t="s">
        <v>200</v>
      </c>
      <c r="C116" s="73" t="s">
        <v>201</v>
      </c>
      <c r="D116" s="73" t="s">
        <v>673</v>
      </c>
      <c r="E116" s="6">
        <v>15000</v>
      </c>
      <c r="F116" s="7">
        <v>14958000</v>
      </c>
      <c r="G116" s="8">
        <f t="shared" si="3"/>
        <v>8.9194063665364934E-3</v>
      </c>
    </row>
    <row r="117" spans="1:7" ht="30" x14ac:dyDescent="0.25">
      <c r="A117" s="5" t="s">
        <v>678</v>
      </c>
      <c r="B117" s="5" t="s">
        <v>565</v>
      </c>
      <c r="C117" s="11">
        <v>1057746555812</v>
      </c>
      <c r="D117" s="5" t="s">
        <v>675</v>
      </c>
      <c r="E117" s="6">
        <v>15000</v>
      </c>
      <c r="F117" s="7">
        <v>14938800</v>
      </c>
      <c r="G117" s="8">
        <f t="shared" si="3"/>
        <v>8.907957469475555E-3</v>
      </c>
    </row>
    <row r="118" spans="1:7" ht="30" x14ac:dyDescent="0.25">
      <c r="A118" s="74" t="s">
        <v>695</v>
      </c>
      <c r="B118" s="74" t="s">
        <v>200</v>
      </c>
      <c r="C118" s="76" t="s">
        <v>201</v>
      </c>
      <c r="D118" s="74" t="s">
        <v>696</v>
      </c>
      <c r="E118" s="6">
        <v>12000</v>
      </c>
      <c r="F118" s="7">
        <v>12182640</v>
      </c>
      <c r="G118" s="8">
        <f t="shared" si="3"/>
        <v>7.2644682963780008E-3</v>
      </c>
    </row>
    <row r="119" spans="1:7" x14ac:dyDescent="0.25">
      <c r="A119" s="84" t="s">
        <v>693</v>
      </c>
      <c r="B119" s="84" t="s">
        <v>196</v>
      </c>
      <c r="C119" s="84" t="s">
        <v>197</v>
      </c>
      <c r="D119" s="84" t="s">
        <v>694</v>
      </c>
      <c r="E119" s="6">
        <v>11000</v>
      </c>
      <c r="F119" s="7">
        <v>11131890</v>
      </c>
      <c r="G119" s="8">
        <f t="shared" si="3"/>
        <v>6.6379095158165475E-3</v>
      </c>
    </row>
    <row r="120" spans="1:7" x14ac:dyDescent="0.25">
      <c r="A120" s="84" t="s">
        <v>702</v>
      </c>
      <c r="B120" s="84" t="s">
        <v>194</v>
      </c>
      <c r="C120" s="84" t="s">
        <v>195</v>
      </c>
      <c r="D120" s="84" t="s">
        <v>698</v>
      </c>
      <c r="E120" s="6">
        <v>13000</v>
      </c>
      <c r="F120" s="7">
        <v>13728910</v>
      </c>
      <c r="G120" s="8">
        <f t="shared" si="3"/>
        <v>8.1865040285871455E-3</v>
      </c>
    </row>
    <row r="121" spans="1:7" x14ac:dyDescent="0.25">
      <c r="A121" s="76" t="s">
        <v>688</v>
      </c>
      <c r="B121" s="76" t="s">
        <v>689</v>
      </c>
      <c r="C121" s="9" t="s">
        <v>690</v>
      </c>
      <c r="D121" s="76" t="s">
        <v>687</v>
      </c>
      <c r="E121" s="39">
        <v>7000</v>
      </c>
      <c r="F121" s="7">
        <v>7180530</v>
      </c>
      <c r="G121" s="8">
        <f t="shared" si="3"/>
        <v>4.2817265006756438E-3</v>
      </c>
    </row>
    <row r="122" spans="1:7" ht="16.5" customHeight="1" x14ac:dyDescent="0.25">
      <c r="A122" s="5" t="s">
        <v>239</v>
      </c>
      <c r="B122" s="5"/>
      <c r="C122" s="5"/>
      <c r="D122" s="5"/>
      <c r="E122" s="6"/>
      <c r="F122" s="7">
        <f>SUM(F5:F121)</f>
        <v>1429704972.3399997</v>
      </c>
      <c r="G122" s="8">
        <f t="shared" si="3"/>
        <v>0.85252838832452693</v>
      </c>
    </row>
    <row r="123" spans="1:7" ht="16.5" customHeight="1" x14ac:dyDescent="0.25">
      <c r="A123" s="13"/>
      <c r="B123" s="13"/>
      <c r="C123" s="13"/>
      <c r="D123" s="13"/>
      <c r="E123" s="14"/>
      <c r="F123" s="15"/>
      <c r="G123" s="16"/>
    </row>
    <row r="124" spans="1:7" ht="16.5" customHeight="1" x14ac:dyDescent="0.25">
      <c r="A124" s="17" t="s">
        <v>388</v>
      </c>
      <c r="B124" s="13"/>
      <c r="C124" s="13"/>
      <c r="D124" s="13"/>
      <c r="E124" s="14"/>
      <c r="F124" s="15"/>
      <c r="G124" s="16"/>
    </row>
    <row r="125" spans="1:7" ht="45" x14ac:dyDescent="0.25">
      <c r="A125" s="5" t="s">
        <v>0</v>
      </c>
      <c r="B125" s="5" t="s">
        <v>20</v>
      </c>
      <c r="C125" s="5" t="s">
        <v>1</v>
      </c>
      <c r="D125" s="5" t="s">
        <v>22</v>
      </c>
      <c r="E125" s="5" t="s">
        <v>10</v>
      </c>
      <c r="F125" s="5" t="s">
        <v>6</v>
      </c>
      <c r="G125" s="5" t="s">
        <v>386</v>
      </c>
    </row>
    <row r="126" spans="1:7" ht="30" x14ac:dyDescent="0.25">
      <c r="A126" s="5" t="s">
        <v>318</v>
      </c>
      <c r="B126" s="5" t="s">
        <v>225</v>
      </c>
      <c r="C126" s="5" t="s">
        <v>226</v>
      </c>
      <c r="D126" s="5" t="s">
        <v>113</v>
      </c>
      <c r="E126" s="6">
        <v>32005</v>
      </c>
      <c r="F126" s="7">
        <v>2110729.75</v>
      </c>
      <c r="G126" s="8">
        <f t="shared" ref="G126:G145" si="4">F126/$F$212</f>
        <v>1.2586212307920831E-3</v>
      </c>
    </row>
    <row r="127" spans="1:7" ht="30" x14ac:dyDescent="0.25">
      <c r="A127" s="5" t="s">
        <v>319</v>
      </c>
      <c r="B127" s="5" t="s">
        <v>176</v>
      </c>
      <c r="C127" s="5" t="s">
        <v>177</v>
      </c>
      <c r="D127" s="5" t="s">
        <v>115</v>
      </c>
      <c r="E127" s="6">
        <v>420</v>
      </c>
      <c r="F127" s="7">
        <v>6304200</v>
      </c>
      <c r="G127" s="8">
        <f t="shared" si="4"/>
        <v>3.7591737943521433E-3</v>
      </c>
    </row>
    <row r="128" spans="1:7" x14ac:dyDescent="0.25">
      <c r="A128" s="5" t="s">
        <v>320</v>
      </c>
      <c r="B128" s="5" t="s">
        <v>227</v>
      </c>
      <c r="C128" s="5" t="s">
        <v>228</v>
      </c>
      <c r="D128" s="5" t="s">
        <v>114</v>
      </c>
      <c r="E128" s="6">
        <v>7300</v>
      </c>
      <c r="F128" s="7">
        <v>1239759</v>
      </c>
      <c r="G128" s="8">
        <f t="shared" si="4"/>
        <v>7.3926422767555257E-4</v>
      </c>
    </row>
    <row r="129" spans="1:7" x14ac:dyDescent="0.25">
      <c r="A129" s="5" t="s">
        <v>322</v>
      </c>
      <c r="B129" s="5" t="s">
        <v>184</v>
      </c>
      <c r="C129" s="5" t="s">
        <v>185</v>
      </c>
      <c r="D129" s="5" t="s">
        <v>117</v>
      </c>
      <c r="E129" s="6">
        <v>24750</v>
      </c>
      <c r="F129" s="7">
        <v>6381787.5</v>
      </c>
      <c r="G129" s="8">
        <f t="shared" si="4"/>
        <v>3.8054389662644074E-3</v>
      </c>
    </row>
    <row r="130" spans="1:7" ht="30" x14ac:dyDescent="0.25">
      <c r="A130" s="5" t="s">
        <v>321</v>
      </c>
      <c r="B130" s="5" t="s">
        <v>229</v>
      </c>
      <c r="C130" s="5" t="s">
        <v>230</v>
      </c>
      <c r="D130" s="5" t="s">
        <v>116</v>
      </c>
      <c r="E130" s="6">
        <v>1660</v>
      </c>
      <c r="F130" s="7">
        <v>7224320</v>
      </c>
      <c r="G130" s="8">
        <f t="shared" si="4"/>
        <v>4.3078383341286879E-3</v>
      </c>
    </row>
    <row r="131" spans="1:7" x14ac:dyDescent="0.25">
      <c r="A131" s="5" t="s">
        <v>325</v>
      </c>
      <c r="B131" s="5" t="s">
        <v>368</v>
      </c>
      <c r="C131" s="5" t="s">
        <v>369</v>
      </c>
      <c r="D131" s="5" t="s">
        <v>355</v>
      </c>
      <c r="E131" s="6">
        <v>43</v>
      </c>
      <c r="F131" s="7">
        <v>1359.88</v>
      </c>
      <c r="G131" s="8">
        <f t="shared" si="4"/>
        <v>8.1089198620976377E-7</v>
      </c>
    </row>
    <row r="132" spans="1:7" ht="16.5" customHeight="1" x14ac:dyDescent="0.25">
      <c r="A132" s="5" t="s">
        <v>328</v>
      </c>
      <c r="B132" s="5" t="s">
        <v>223</v>
      </c>
      <c r="C132" s="5" t="s">
        <v>224</v>
      </c>
      <c r="D132" s="5" t="s">
        <v>120</v>
      </c>
      <c r="E132" s="6">
        <v>58000</v>
      </c>
      <c r="F132" s="7">
        <v>12559320</v>
      </c>
      <c r="G132" s="8">
        <f t="shared" si="4"/>
        <v>7.4890813455922647E-3</v>
      </c>
    </row>
    <row r="133" spans="1:7" ht="30" x14ac:dyDescent="0.25">
      <c r="A133" s="5" t="s">
        <v>326</v>
      </c>
      <c r="B133" s="5" t="s">
        <v>207</v>
      </c>
      <c r="C133" s="5" t="s">
        <v>208</v>
      </c>
      <c r="D133" s="5" t="s">
        <v>121</v>
      </c>
      <c r="E133" s="6">
        <v>6450</v>
      </c>
      <c r="F133" s="7">
        <v>2409720</v>
      </c>
      <c r="G133" s="8">
        <f t="shared" si="4"/>
        <v>1.4369081367542663E-3</v>
      </c>
    </row>
    <row r="134" spans="1:7" ht="30" x14ac:dyDescent="0.25">
      <c r="A134" s="5" t="s">
        <v>482</v>
      </c>
      <c r="B134" s="5" t="s">
        <v>481</v>
      </c>
      <c r="C134" s="5" t="s">
        <v>484</v>
      </c>
      <c r="D134" s="5" t="s">
        <v>479</v>
      </c>
      <c r="E134" s="6">
        <v>8900</v>
      </c>
      <c r="F134" s="7">
        <v>1159848</v>
      </c>
      <c r="G134" s="8">
        <f t="shared" si="4"/>
        <v>6.9161356032989825E-4</v>
      </c>
    </row>
    <row r="135" spans="1:7" ht="16.5" customHeight="1" x14ac:dyDescent="0.25">
      <c r="A135" s="5" t="s">
        <v>483</v>
      </c>
      <c r="B135" s="5" t="s">
        <v>202</v>
      </c>
      <c r="C135" s="5" t="s">
        <v>203</v>
      </c>
      <c r="D135" s="5" t="s">
        <v>480</v>
      </c>
      <c r="E135" s="6">
        <v>1000</v>
      </c>
      <c r="F135" s="7">
        <v>1049600</v>
      </c>
      <c r="G135" s="8">
        <f t="shared" si="4"/>
        <v>6.2587303933124094E-4</v>
      </c>
    </row>
    <row r="136" spans="1:7" ht="30" x14ac:dyDescent="0.25">
      <c r="A136" s="5" t="s">
        <v>507</v>
      </c>
      <c r="B136" s="5" t="s">
        <v>506</v>
      </c>
      <c r="C136" s="18">
        <v>1027402166835</v>
      </c>
      <c r="D136" s="5" t="s">
        <v>505</v>
      </c>
      <c r="E136" s="6">
        <v>10000</v>
      </c>
      <c r="F136" s="7">
        <v>399250</v>
      </c>
      <c r="G136" s="8">
        <f t="shared" si="4"/>
        <v>2.3807146622808494E-4</v>
      </c>
    </row>
    <row r="137" spans="1:7" ht="16.5" customHeight="1" x14ac:dyDescent="0.25">
      <c r="A137" s="5" t="s">
        <v>324</v>
      </c>
      <c r="B137" s="5" t="s">
        <v>231</v>
      </c>
      <c r="C137" s="5" t="s">
        <v>232</v>
      </c>
      <c r="D137" s="5" t="s">
        <v>118</v>
      </c>
      <c r="E137" s="6">
        <v>444</v>
      </c>
      <c r="F137" s="7">
        <v>512820</v>
      </c>
      <c r="G137" s="8">
        <f t="shared" si="4"/>
        <v>3.0579288493697314E-4</v>
      </c>
    </row>
    <row r="138" spans="1:7" x14ac:dyDescent="0.25">
      <c r="A138" s="5" t="s">
        <v>424</v>
      </c>
      <c r="B138" s="5" t="s">
        <v>219</v>
      </c>
      <c r="C138" s="5" t="s">
        <v>220</v>
      </c>
      <c r="D138" s="5" t="s">
        <v>423</v>
      </c>
      <c r="E138" s="6">
        <v>41500</v>
      </c>
      <c r="F138" s="7">
        <v>613162.5</v>
      </c>
      <c r="G138" s="8">
        <f t="shared" si="4"/>
        <v>3.6562678875661398E-4</v>
      </c>
    </row>
    <row r="139" spans="1:7" ht="30" x14ac:dyDescent="0.25">
      <c r="A139" s="5" t="s">
        <v>323</v>
      </c>
      <c r="B139" s="5" t="s">
        <v>190</v>
      </c>
      <c r="C139" s="5" t="s">
        <v>191</v>
      </c>
      <c r="D139" s="5" t="s">
        <v>119</v>
      </c>
      <c r="E139" s="6">
        <v>2704</v>
      </c>
      <c r="F139" s="7">
        <v>1029818.4</v>
      </c>
      <c r="G139" s="8">
        <f t="shared" si="4"/>
        <v>6.1407733609683275E-4</v>
      </c>
    </row>
    <row r="140" spans="1:7" x14ac:dyDescent="0.25">
      <c r="A140" s="5" t="s">
        <v>563</v>
      </c>
      <c r="B140" s="5" t="s">
        <v>194</v>
      </c>
      <c r="C140" s="5" t="s">
        <v>195</v>
      </c>
      <c r="D140" s="5" t="s">
        <v>560</v>
      </c>
      <c r="E140" s="6">
        <v>20</v>
      </c>
      <c r="F140" s="7">
        <v>188840</v>
      </c>
      <c r="G140" s="8">
        <f t="shared" si="4"/>
        <v>1.1260467296809409E-4</v>
      </c>
    </row>
    <row r="141" spans="1:7" x14ac:dyDescent="0.25">
      <c r="A141" s="5" t="s">
        <v>554</v>
      </c>
      <c r="B141" s="5" t="s">
        <v>555</v>
      </c>
      <c r="C141" s="9" t="s">
        <v>556</v>
      </c>
      <c r="D141" s="5" t="s">
        <v>557</v>
      </c>
      <c r="E141" s="6">
        <v>52300000</v>
      </c>
      <c r="F141" s="7">
        <v>948460.5</v>
      </c>
      <c r="G141" s="8">
        <f t="shared" si="4"/>
        <v>5.6556388702422679E-4</v>
      </c>
    </row>
    <row r="142" spans="1:7" x14ac:dyDescent="0.25">
      <c r="A142" s="5" t="s">
        <v>428</v>
      </c>
      <c r="B142" s="5" t="s">
        <v>427</v>
      </c>
      <c r="C142" s="12" t="s">
        <v>426</v>
      </c>
      <c r="D142" s="5" t="s">
        <v>425</v>
      </c>
      <c r="E142" s="6">
        <v>230000</v>
      </c>
      <c r="F142" s="7">
        <v>851920</v>
      </c>
      <c r="G142" s="8">
        <f t="shared" si="4"/>
        <v>5.0799710334134031E-4</v>
      </c>
    </row>
    <row r="143" spans="1:7" ht="30" x14ac:dyDescent="0.25">
      <c r="A143" s="5" t="s">
        <v>327</v>
      </c>
      <c r="B143" s="5" t="s">
        <v>370</v>
      </c>
      <c r="C143" s="5" t="s">
        <v>371</v>
      </c>
      <c r="D143" s="5" t="s">
        <v>356</v>
      </c>
      <c r="E143" s="6">
        <v>3</v>
      </c>
      <c r="F143" s="7">
        <v>337.59</v>
      </c>
      <c r="G143" s="8">
        <f t="shared" si="4"/>
        <v>2.0130381035426223E-7</v>
      </c>
    </row>
    <row r="144" spans="1:7" ht="16.5" customHeight="1" x14ac:dyDescent="0.25">
      <c r="A144" s="5" t="s">
        <v>562</v>
      </c>
      <c r="B144" s="5" t="s">
        <v>158</v>
      </c>
      <c r="C144" s="5" t="s">
        <v>159</v>
      </c>
      <c r="D144" s="5" t="s">
        <v>561</v>
      </c>
      <c r="E144" s="6">
        <v>130000</v>
      </c>
      <c r="F144" s="7">
        <v>704860</v>
      </c>
      <c r="G144" s="8">
        <f t="shared" si="4"/>
        <v>4.2030570741522345E-4</v>
      </c>
    </row>
    <row r="145" spans="1:11" ht="16.5" customHeight="1" x14ac:dyDescent="0.25">
      <c r="A145" s="5" t="s">
        <v>239</v>
      </c>
      <c r="B145" s="5"/>
      <c r="C145" s="5"/>
      <c r="D145" s="5"/>
      <c r="E145" s="6"/>
      <c r="F145" s="7">
        <f>SUM(F126:F144)</f>
        <v>45690113.119999997</v>
      </c>
      <c r="G145" s="8">
        <f t="shared" si="4"/>
        <v>2.7244864677784496E-2</v>
      </c>
    </row>
    <row r="147" spans="1:11" x14ac:dyDescent="0.25">
      <c r="A147" s="3" t="s">
        <v>389</v>
      </c>
    </row>
    <row r="148" spans="1:11" ht="45" customHeight="1" x14ac:dyDescent="0.25">
      <c r="A148" s="5" t="s">
        <v>3</v>
      </c>
      <c r="B148" s="5" t="s">
        <v>1</v>
      </c>
      <c r="C148" s="5" t="s">
        <v>397</v>
      </c>
      <c r="D148" s="5" t="s">
        <v>7</v>
      </c>
      <c r="E148" s="5" t="s">
        <v>5</v>
      </c>
      <c r="F148" s="5" t="s">
        <v>12</v>
      </c>
      <c r="G148" s="5" t="s">
        <v>386</v>
      </c>
    </row>
    <row r="149" spans="1:11" ht="16.5" hidden="1" customHeight="1" x14ac:dyDescent="0.25">
      <c r="A149" s="62" t="s">
        <v>620</v>
      </c>
      <c r="B149" s="63">
        <v>1027739609391</v>
      </c>
      <c r="C149" s="58"/>
      <c r="D149" s="59"/>
      <c r="E149" s="2"/>
      <c r="F149" s="60"/>
      <c r="G149" s="61">
        <f t="shared" ref="G149:G156" si="5">F149/$F$212</f>
        <v>0</v>
      </c>
      <c r="H149" s="43"/>
      <c r="J149" s="42"/>
      <c r="K149" s="42"/>
    </row>
    <row r="150" spans="1:11" ht="16.5" customHeight="1" x14ac:dyDescent="0.25">
      <c r="A150" s="62" t="s">
        <v>658</v>
      </c>
      <c r="B150" s="63">
        <v>1027739460737</v>
      </c>
      <c r="C150" s="58" t="s">
        <v>684</v>
      </c>
      <c r="D150" s="59">
        <v>45027</v>
      </c>
      <c r="E150" s="2">
        <v>7700000</v>
      </c>
      <c r="F150" s="60">
        <v>7834659.29</v>
      </c>
      <c r="G150" s="61">
        <f t="shared" si="5"/>
        <v>4.6717816520169993E-3</v>
      </c>
      <c r="H150" s="43"/>
      <c r="J150" s="42"/>
      <c r="K150" s="42"/>
    </row>
    <row r="151" spans="1:11" ht="16.5" customHeight="1" x14ac:dyDescent="0.25">
      <c r="A151" s="62" t="s">
        <v>658</v>
      </c>
      <c r="B151" s="63">
        <v>1027739460737</v>
      </c>
      <c r="C151" s="58" t="s">
        <v>685</v>
      </c>
      <c r="D151" s="59">
        <v>45042</v>
      </c>
      <c r="E151" s="2">
        <v>13500000</v>
      </c>
      <c r="F151" s="60">
        <v>13689369.859999999</v>
      </c>
      <c r="G151" s="61">
        <f t="shared" si="5"/>
        <v>8.1629263727207354E-3</v>
      </c>
      <c r="H151" s="43"/>
      <c r="J151" s="42"/>
      <c r="K151" s="42"/>
    </row>
    <row r="152" spans="1:11" ht="16.5" customHeight="1" x14ac:dyDescent="0.25">
      <c r="A152" s="86" t="s">
        <v>241</v>
      </c>
      <c r="B152" s="11">
        <v>1027700167110</v>
      </c>
      <c r="C152" s="58" t="s">
        <v>714</v>
      </c>
      <c r="D152" s="59">
        <v>45071</v>
      </c>
      <c r="E152" s="2">
        <v>20000000</v>
      </c>
      <c r="F152" s="60">
        <v>20061995.489999998</v>
      </c>
      <c r="G152" s="61">
        <f t="shared" si="5"/>
        <v>1.1962902145937451E-2</v>
      </c>
      <c r="H152" s="43"/>
      <c r="J152" s="42"/>
      <c r="K152" s="42"/>
    </row>
    <row r="153" spans="1:11" ht="16.5" customHeight="1" x14ac:dyDescent="0.25">
      <c r="A153" s="84" t="s">
        <v>241</v>
      </c>
      <c r="B153" s="11">
        <v>1027700167110</v>
      </c>
      <c r="C153" s="58" t="s">
        <v>703</v>
      </c>
      <c r="D153" s="59">
        <v>45057</v>
      </c>
      <c r="E153" s="2">
        <v>5900000</v>
      </c>
      <c r="F153" s="60">
        <v>5931681.21</v>
      </c>
      <c r="G153" s="61">
        <f t="shared" si="5"/>
        <v>3.5370420610201154E-3</v>
      </c>
      <c r="H153" s="43"/>
      <c r="J153" s="42"/>
      <c r="K153" s="42"/>
    </row>
    <row r="154" spans="1:11" ht="16.5" customHeight="1" x14ac:dyDescent="0.25">
      <c r="A154" s="62" t="s">
        <v>658</v>
      </c>
      <c r="B154" s="63">
        <v>1027739460737</v>
      </c>
      <c r="C154" s="58" t="s">
        <v>715</v>
      </c>
      <c r="D154" s="59">
        <v>45103</v>
      </c>
      <c r="E154" s="2">
        <v>31000000</v>
      </c>
      <c r="F154" s="60">
        <v>31123830.140000001</v>
      </c>
      <c r="G154" s="61">
        <f t="shared" si="5"/>
        <v>1.8559037886195773E-2</v>
      </c>
      <c r="H154" s="43"/>
      <c r="J154" s="42"/>
      <c r="K154" s="42"/>
    </row>
    <row r="155" spans="1:11" ht="16.5" customHeight="1" x14ac:dyDescent="0.25">
      <c r="A155" s="62" t="s">
        <v>658</v>
      </c>
      <c r="B155" s="63">
        <v>1027739460737</v>
      </c>
      <c r="C155" s="58" t="s">
        <v>716</v>
      </c>
      <c r="D155" s="59">
        <v>45090</v>
      </c>
      <c r="E155" s="60">
        <v>7300000</v>
      </c>
      <c r="F155" s="60">
        <v>7329088</v>
      </c>
      <c r="G155" s="61">
        <f t="shared" si="5"/>
        <v>4.3703111490912029E-3</v>
      </c>
      <c r="H155" s="43"/>
      <c r="J155" s="42"/>
      <c r="K155" s="42"/>
    </row>
    <row r="156" spans="1:11" ht="17.25" customHeight="1" x14ac:dyDescent="0.25">
      <c r="A156" s="5" t="s">
        <v>239</v>
      </c>
      <c r="B156" s="5"/>
      <c r="C156" s="5"/>
      <c r="D156" s="5"/>
      <c r="E156" s="6"/>
      <c r="F156" s="7">
        <f>SUM(F149:F155)</f>
        <v>85970623.99000001</v>
      </c>
      <c r="G156" s="8">
        <f t="shared" si="5"/>
        <v>5.1264001266982287E-2</v>
      </c>
      <c r="H156" s="43"/>
      <c r="J156" s="42"/>
      <c r="K156" s="42"/>
    </row>
    <row r="158" spans="1:11" x14ac:dyDescent="0.25">
      <c r="A158" s="3" t="s">
        <v>390</v>
      </c>
    </row>
    <row r="159" spans="1:11" ht="58.5" customHeight="1" x14ac:dyDescent="0.25">
      <c r="A159" s="5" t="s">
        <v>11</v>
      </c>
      <c r="B159" s="5" t="s">
        <v>8</v>
      </c>
      <c r="C159" s="5" t="s">
        <v>9</v>
      </c>
      <c r="D159" s="5" t="s">
        <v>17</v>
      </c>
      <c r="E159" s="5" t="s">
        <v>10</v>
      </c>
      <c r="F159" s="5" t="s">
        <v>6</v>
      </c>
      <c r="G159" s="5" t="s">
        <v>386</v>
      </c>
    </row>
    <row r="160" spans="1:11" ht="45" customHeight="1" x14ac:dyDescent="0.25">
      <c r="A160" s="5" t="s">
        <v>372</v>
      </c>
      <c r="B160" s="5" t="s">
        <v>373</v>
      </c>
      <c r="C160" s="5" t="s">
        <v>374</v>
      </c>
      <c r="D160" s="5" t="s">
        <v>375</v>
      </c>
      <c r="E160" s="20">
        <v>34678.27233</v>
      </c>
      <c r="F160" s="7">
        <v>27822724.670000002</v>
      </c>
      <c r="G160" s="8">
        <f>F160/$F$212</f>
        <v>1.6590599515709986E-2</v>
      </c>
    </row>
    <row r="161" spans="1:26" ht="17.25" customHeight="1" x14ac:dyDescent="0.25">
      <c r="A161" s="5" t="s">
        <v>239</v>
      </c>
      <c r="B161" s="5"/>
      <c r="C161" s="5"/>
      <c r="D161" s="5"/>
      <c r="E161" s="6"/>
      <c r="F161" s="7">
        <f>F160</f>
        <v>27822724.670000002</v>
      </c>
      <c r="G161" s="8">
        <f>F161/$F$212</f>
        <v>1.6590599515709986E-2</v>
      </c>
    </row>
    <row r="163" spans="1:26" x14ac:dyDescent="0.25">
      <c r="A163" s="3" t="s">
        <v>391</v>
      </c>
    </row>
    <row r="164" spans="1:26" ht="42.75" customHeight="1" x14ac:dyDescent="0.25">
      <c r="A164" s="5" t="s">
        <v>15</v>
      </c>
      <c r="B164" s="5" t="s">
        <v>14</v>
      </c>
      <c r="C164" s="5" t="s">
        <v>16</v>
      </c>
      <c r="D164" s="91" t="s">
        <v>13</v>
      </c>
      <c r="E164" s="92"/>
      <c r="F164" s="5" t="s">
        <v>6</v>
      </c>
      <c r="G164" s="5" t="s">
        <v>386</v>
      </c>
    </row>
    <row r="165" spans="1:26" ht="17.25" customHeight="1" x14ac:dyDescent="0.25">
      <c r="A165" s="5" t="s">
        <v>239</v>
      </c>
      <c r="B165" s="5"/>
      <c r="C165" s="5"/>
      <c r="D165" s="91"/>
      <c r="E165" s="92"/>
      <c r="F165" s="7"/>
      <c r="G165" s="8"/>
    </row>
    <row r="167" spans="1:26" x14ac:dyDescent="0.25">
      <c r="A167" s="3" t="s">
        <v>392</v>
      </c>
    </row>
    <row r="168" spans="1:26" ht="47.25" customHeight="1" x14ac:dyDescent="0.25">
      <c r="A168" s="5" t="s">
        <v>3</v>
      </c>
      <c r="B168" s="5" t="s">
        <v>1</v>
      </c>
      <c r="C168" s="5" t="s">
        <v>397</v>
      </c>
      <c r="D168" s="91" t="s">
        <v>4</v>
      </c>
      <c r="E168" s="92"/>
      <c r="F168" s="10" t="s">
        <v>18</v>
      </c>
      <c r="G168" s="5" t="s">
        <v>386</v>
      </c>
    </row>
    <row r="169" spans="1:26" x14ac:dyDescent="0.25">
      <c r="A169" s="5" t="s">
        <v>241</v>
      </c>
      <c r="B169" s="11">
        <v>1027700167110</v>
      </c>
      <c r="C169" s="23" t="s">
        <v>412</v>
      </c>
      <c r="D169" s="109" t="s">
        <v>240</v>
      </c>
      <c r="E169" s="109"/>
      <c r="F169" s="7">
        <v>113342.89</v>
      </c>
      <c r="G169" s="8">
        <f t="shared" ref="G169:G175" si="6">F169/$F$212</f>
        <v>6.7585993760372072E-5</v>
      </c>
      <c r="H169" s="45"/>
      <c r="I169" s="45"/>
      <c r="Y169" s="43"/>
      <c r="Z169" s="43"/>
    </row>
    <row r="170" spans="1:26" x14ac:dyDescent="0.25">
      <c r="A170" s="5" t="s">
        <v>241</v>
      </c>
      <c r="B170" s="11">
        <v>1027700167110</v>
      </c>
      <c r="C170" s="23" t="s">
        <v>413</v>
      </c>
      <c r="D170" s="109" t="s">
        <v>240</v>
      </c>
      <c r="E170" s="109"/>
      <c r="F170" s="7">
        <v>104158.2</v>
      </c>
      <c r="G170" s="8">
        <f t="shared" si="6"/>
        <v>6.2109193221485576E-5</v>
      </c>
      <c r="H170" s="45"/>
      <c r="I170" s="45"/>
      <c r="Y170" s="43"/>
      <c r="Z170" s="43"/>
    </row>
    <row r="171" spans="1:26" ht="30" x14ac:dyDescent="0.25">
      <c r="A171" s="5" t="s">
        <v>376</v>
      </c>
      <c r="B171" s="11">
        <v>1021600000124</v>
      </c>
      <c r="C171" s="23" t="s">
        <v>414</v>
      </c>
      <c r="D171" s="109" t="s">
        <v>240</v>
      </c>
      <c r="E171" s="109"/>
      <c r="F171" s="7">
        <v>52149.22</v>
      </c>
      <c r="G171" s="8">
        <f t="shared" si="6"/>
        <v>3.1096408936884086E-5</v>
      </c>
      <c r="H171" s="45"/>
      <c r="I171" s="45"/>
      <c r="Y171" s="43"/>
      <c r="Z171" s="43"/>
    </row>
    <row r="172" spans="1:26" ht="30" x14ac:dyDescent="0.25">
      <c r="A172" s="5" t="s">
        <v>376</v>
      </c>
      <c r="B172" s="11">
        <v>1021600000124</v>
      </c>
      <c r="C172" s="23" t="s">
        <v>415</v>
      </c>
      <c r="D172" s="109" t="s">
        <v>240</v>
      </c>
      <c r="E172" s="109"/>
      <c r="F172" s="7">
        <v>434797.47</v>
      </c>
      <c r="G172" s="8">
        <f t="shared" si="6"/>
        <v>2.5926830606177027E-4</v>
      </c>
      <c r="H172" s="45"/>
      <c r="I172" s="45"/>
      <c r="Y172" s="43"/>
      <c r="Z172" s="43"/>
    </row>
    <row r="173" spans="1:26" ht="30" x14ac:dyDescent="0.25">
      <c r="A173" s="5" t="s">
        <v>376</v>
      </c>
      <c r="B173" s="11">
        <v>1021600000124</v>
      </c>
      <c r="C173" s="23" t="s">
        <v>416</v>
      </c>
      <c r="D173" s="109" t="s">
        <v>240</v>
      </c>
      <c r="E173" s="109"/>
      <c r="F173" s="7">
        <v>607114.80000000005</v>
      </c>
      <c r="G173" s="8">
        <f t="shared" si="6"/>
        <v>3.6202056507143534E-4</v>
      </c>
      <c r="H173" s="45"/>
      <c r="I173" s="45"/>
      <c r="Y173" s="43"/>
      <c r="Z173" s="43"/>
    </row>
    <row r="174" spans="1:26" x14ac:dyDescent="0.25">
      <c r="A174" s="5" t="s">
        <v>242</v>
      </c>
      <c r="B174" s="11">
        <v>1027700167110</v>
      </c>
      <c r="C174" s="70" t="s">
        <v>625</v>
      </c>
      <c r="D174" s="109" t="s">
        <v>240</v>
      </c>
      <c r="E174" s="109"/>
      <c r="F174" s="7">
        <v>2482319.23</v>
      </c>
      <c r="G174" s="8">
        <f t="shared" si="6"/>
        <v>1.4801988196174599E-3</v>
      </c>
      <c r="H174" s="45"/>
      <c r="I174" s="45"/>
      <c r="Y174" s="43"/>
      <c r="Z174" s="43"/>
    </row>
    <row r="175" spans="1:26" x14ac:dyDescent="0.25">
      <c r="A175" s="5" t="s">
        <v>239</v>
      </c>
      <c r="B175" s="118"/>
      <c r="C175" s="118"/>
      <c r="D175" s="117"/>
      <c r="E175" s="117"/>
      <c r="F175" s="7">
        <f>SUM(F169:F174)</f>
        <v>3793881.81</v>
      </c>
      <c r="G175" s="8">
        <f t="shared" si="6"/>
        <v>2.2622792866694072E-3</v>
      </c>
    </row>
    <row r="177" spans="1:7" ht="15.75" x14ac:dyDescent="0.25">
      <c r="A177" s="3" t="s">
        <v>393</v>
      </c>
      <c r="B177" s="26"/>
    </row>
    <row r="178" spans="1:7" ht="44.25" customHeight="1" x14ac:dyDescent="0.25">
      <c r="A178" s="5" t="s">
        <v>19</v>
      </c>
      <c r="B178" s="12" t="s">
        <v>1</v>
      </c>
      <c r="C178" s="12" t="s">
        <v>402</v>
      </c>
      <c r="D178" s="98" t="s">
        <v>405</v>
      </c>
      <c r="E178" s="99"/>
      <c r="F178" s="10" t="s">
        <v>18</v>
      </c>
      <c r="G178" s="5" t="s">
        <v>386</v>
      </c>
    </row>
    <row r="179" spans="1:7" ht="29.25" customHeight="1" x14ac:dyDescent="0.25">
      <c r="A179" s="5" t="s">
        <v>377</v>
      </c>
      <c r="B179" s="27">
        <v>1027700075941</v>
      </c>
      <c r="C179" s="5" t="s">
        <v>417</v>
      </c>
      <c r="D179" s="110" t="s">
        <v>418</v>
      </c>
      <c r="E179" s="111"/>
      <c r="F179" s="7">
        <v>108854.58</v>
      </c>
      <c r="G179" s="8">
        <f>F179/$F$212</f>
        <v>6.490962922039417E-5</v>
      </c>
    </row>
    <row r="180" spans="1:7" ht="30" x14ac:dyDescent="0.25">
      <c r="A180" s="5" t="s">
        <v>378</v>
      </c>
      <c r="B180" s="27">
        <v>1027708015576</v>
      </c>
      <c r="C180" s="5" t="s">
        <v>403</v>
      </c>
      <c r="D180" s="110" t="s">
        <v>419</v>
      </c>
      <c r="E180" s="111"/>
      <c r="F180" s="7">
        <v>14852.68</v>
      </c>
      <c r="G180" s="8">
        <f>F180/$F$212</f>
        <v>8.8566043957834767E-6</v>
      </c>
    </row>
    <row r="181" spans="1:7" ht="45" x14ac:dyDescent="0.25">
      <c r="A181" s="5" t="s">
        <v>243</v>
      </c>
      <c r="B181" s="27">
        <v>1047796383030</v>
      </c>
      <c r="C181" s="5" t="s">
        <v>404</v>
      </c>
      <c r="D181" s="110" t="s">
        <v>420</v>
      </c>
      <c r="E181" s="111"/>
      <c r="F181" s="7">
        <v>11191.9</v>
      </c>
      <c r="G181" s="8">
        <f>F181/$F$212</f>
        <v>6.6736932820991953E-6</v>
      </c>
    </row>
    <row r="182" spans="1:7" x14ac:dyDescent="0.25">
      <c r="A182" s="5" t="s">
        <v>239</v>
      </c>
      <c r="B182" s="97"/>
      <c r="C182" s="98"/>
      <c r="D182" s="98"/>
      <c r="E182" s="99"/>
      <c r="F182" s="7">
        <f>SUM(F179:F181)</f>
        <v>134899.16</v>
      </c>
      <c r="G182" s="8">
        <f>F182/$F$212</f>
        <v>8.0439926898276834E-5</v>
      </c>
    </row>
    <row r="184" spans="1:7" x14ac:dyDescent="0.25">
      <c r="A184" s="3" t="s">
        <v>394</v>
      </c>
    </row>
    <row r="185" spans="1:7" ht="47.25" customHeight="1" x14ac:dyDescent="0.25">
      <c r="A185" s="5" t="s">
        <v>20</v>
      </c>
      <c r="B185" s="118" t="s">
        <v>1</v>
      </c>
      <c r="C185" s="118"/>
      <c r="D185" s="118" t="s">
        <v>22</v>
      </c>
      <c r="E185" s="118"/>
      <c r="F185" s="29" t="s">
        <v>21</v>
      </c>
      <c r="G185" s="5" t="s">
        <v>386</v>
      </c>
    </row>
    <row r="186" spans="1:7" ht="24.75" hidden="1" customHeight="1" x14ac:dyDescent="0.25">
      <c r="A186" s="75"/>
      <c r="B186" s="107"/>
      <c r="C186" s="108"/>
      <c r="D186" s="91"/>
      <c r="E186" s="92"/>
      <c r="F186" s="37"/>
      <c r="G186" s="8">
        <f t="shared" ref="G186:G190" si="7">F186/$F$212</f>
        <v>0</v>
      </c>
    </row>
    <row r="187" spans="1:7" ht="24.75" hidden="1" customHeight="1" x14ac:dyDescent="0.25">
      <c r="A187" s="75"/>
      <c r="B187" s="107"/>
      <c r="C187" s="108"/>
      <c r="D187" s="91"/>
      <c r="E187" s="92"/>
      <c r="F187" s="37"/>
      <c r="G187" s="8">
        <f t="shared" si="7"/>
        <v>0</v>
      </c>
    </row>
    <row r="188" spans="1:7" ht="24.75" hidden="1" customHeight="1" x14ac:dyDescent="0.25">
      <c r="A188" s="75"/>
      <c r="B188" s="107"/>
      <c r="C188" s="108"/>
      <c r="D188" s="91"/>
      <c r="E188" s="92"/>
      <c r="F188" s="37"/>
      <c r="G188" s="8">
        <f t="shared" si="7"/>
        <v>0</v>
      </c>
    </row>
    <row r="189" spans="1:7" ht="24.75" hidden="1" customHeight="1" x14ac:dyDescent="0.25">
      <c r="A189" s="75"/>
      <c r="B189" s="107"/>
      <c r="C189" s="108"/>
      <c r="D189" s="91"/>
      <c r="E189" s="92"/>
      <c r="F189" s="37"/>
      <c r="G189" s="8">
        <f t="shared" si="7"/>
        <v>0</v>
      </c>
    </row>
    <row r="190" spans="1:7" ht="25.5" hidden="1" customHeight="1" x14ac:dyDescent="0.25">
      <c r="A190" s="75"/>
      <c r="B190" s="107"/>
      <c r="C190" s="108"/>
      <c r="D190" s="91"/>
      <c r="E190" s="92"/>
      <c r="F190" s="37"/>
      <c r="G190" s="8">
        <f t="shared" si="7"/>
        <v>0</v>
      </c>
    </row>
    <row r="191" spans="1:7" ht="15" customHeight="1" x14ac:dyDescent="0.25">
      <c r="A191" s="5" t="s">
        <v>239</v>
      </c>
      <c r="B191" s="89"/>
      <c r="C191" s="90"/>
      <c r="D191" s="91"/>
      <c r="E191" s="92"/>
      <c r="F191" s="7">
        <f>SUM(F186:F190)</f>
        <v>0</v>
      </c>
      <c r="G191" s="8">
        <f>F191/$F$212</f>
        <v>0</v>
      </c>
    </row>
    <row r="193" spans="1:7" x14ac:dyDescent="0.25">
      <c r="A193" s="3" t="s">
        <v>395</v>
      </c>
    </row>
    <row r="194" spans="1:7" ht="42" customHeight="1" x14ac:dyDescent="0.25">
      <c r="A194" s="5" t="s">
        <v>23</v>
      </c>
      <c r="B194" s="91" t="s">
        <v>20</v>
      </c>
      <c r="C194" s="92"/>
      <c r="D194" s="5" t="s">
        <v>22</v>
      </c>
      <c r="E194" s="5" t="s">
        <v>24</v>
      </c>
      <c r="F194" s="5" t="s">
        <v>21</v>
      </c>
      <c r="G194" s="5" t="s">
        <v>386</v>
      </c>
    </row>
    <row r="195" spans="1:7" ht="42" customHeight="1" x14ac:dyDescent="0.25">
      <c r="A195" s="73" t="s">
        <v>244</v>
      </c>
      <c r="B195" s="89" t="s">
        <v>122</v>
      </c>
      <c r="C195" s="90"/>
      <c r="D195" s="86" t="s">
        <v>69</v>
      </c>
      <c r="E195" s="6">
        <v>24977</v>
      </c>
      <c r="F195" s="7">
        <v>37295253.689999998</v>
      </c>
      <c r="G195" s="8">
        <f>F195/$F$212</f>
        <v>2.2239037518664233E-2</v>
      </c>
    </row>
    <row r="196" spans="1:7" ht="42" customHeight="1" x14ac:dyDescent="0.25">
      <c r="A196" s="5" t="s">
        <v>244</v>
      </c>
      <c r="B196" s="89" t="s">
        <v>122</v>
      </c>
      <c r="C196" s="90"/>
      <c r="D196" s="73" t="s">
        <v>97</v>
      </c>
      <c r="E196" s="6">
        <v>72151</v>
      </c>
      <c r="F196" s="7">
        <v>46501146.93</v>
      </c>
      <c r="G196" s="8">
        <f>F196/$F$212</f>
        <v>2.7728481480056886E-2</v>
      </c>
    </row>
    <row r="197" spans="1:7" ht="42" customHeight="1" x14ac:dyDescent="0.25">
      <c r="A197" s="32" t="s">
        <v>244</v>
      </c>
      <c r="B197" s="89" t="s">
        <v>122</v>
      </c>
      <c r="C197" s="90"/>
      <c r="D197" s="86" t="s">
        <v>70</v>
      </c>
      <c r="E197" s="6">
        <v>82</v>
      </c>
      <c r="F197" s="7">
        <v>103768.13</v>
      </c>
      <c r="G197" s="8">
        <f>F197/$F$212</f>
        <v>6.1876595759164754E-5</v>
      </c>
    </row>
    <row r="198" spans="1:7" ht="42" hidden="1" customHeight="1" x14ac:dyDescent="0.25">
      <c r="A198" s="5" t="s">
        <v>244</v>
      </c>
      <c r="B198" s="89" t="s">
        <v>122</v>
      </c>
      <c r="C198" s="90"/>
      <c r="D198" s="73"/>
      <c r="E198" s="6"/>
      <c r="F198" s="7"/>
      <c r="G198" s="8">
        <f>F198/$F$212</f>
        <v>0</v>
      </c>
    </row>
    <row r="199" spans="1:7" x14ac:dyDescent="0.25">
      <c r="A199" s="5" t="s">
        <v>239</v>
      </c>
      <c r="B199" s="100"/>
      <c r="C199" s="100"/>
      <c r="D199" s="30"/>
      <c r="E199" s="1"/>
      <c r="F199" s="7">
        <f>SUM(F195:F198)</f>
        <v>83900168.75</v>
      </c>
      <c r="G199" s="8">
        <f>F199/$F$212</f>
        <v>5.0029395594480282E-2</v>
      </c>
    </row>
    <row r="201" spans="1:7" x14ac:dyDescent="0.25">
      <c r="A201" s="3" t="s">
        <v>396</v>
      </c>
    </row>
    <row r="202" spans="1:7" ht="45" x14ac:dyDescent="0.25">
      <c r="A202" s="101" t="s">
        <v>25</v>
      </c>
      <c r="B202" s="102"/>
      <c r="C202" s="102"/>
      <c r="D202" s="102"/>
      <c r="E202" s="103"/>
      <c r="F202" s="5" t="s">
        <v>21</v>
      </c>
      <c r="G202" s="5" t="s">
        <v>386</v>
      </c>
    </row>
    <row r="203" spans="1:7" ht="15" hidden="1" customHeight="1" x14ac:dyDescent="0.25">
      <c r="A203" s="54" t="s">
        <v>610</v>
      </c>
      <c r="B203" s="55"/>
      <c r="C203" s="55"/>
      <c r="D203" s="55"/>
      <c r="E203" s="56"/>
      <c r="F203" s="7"/>
      <c r="G203" s="8">
        <f t="shared" ref="G203:G209" si="8">F203/$F$212</f>
        <v>0</v>
      </c>
    </row>
    <row r="204" spans="1:7" hidden="1" x14ac:dyDescent="0.25">
      <c r="A204" s="54" t="s">
        <v>659</v>
      </c>
      <c r="B204" s="55"/>
      <c r="C204" s="55"/>
      <c r="D204" s="55"/>
      <c r="E204" s="56"/>
      <c r="F204" s="7"/>
      <c r="G204" s="8">
        <f t="shared" si="8"/>
        <v>0</v>
      </c>
    </row>
    <row r="205" spans="1:7" hidden="1" x14ac:dyDescent="0.25">
      <c r="A205" s="81" t="s">
        <v>686</v>
      </c>
      <c r="B205" s="82"/>
      <c r="C205" s="82"/>
      <c r="D205" s="82"/>
      <c r="E205" s="83"/>
      <c r="F205" s="7"/>
      <c r="G205" s="8">
        <f t="shared" ref="G205:G206" si="9">F205/$F$212</f>
        <v>0</v>
      </c>
    </row>
    <row r="206" spans="1:7" x14ac:dyDescent="0.25">
      <c r="A206" s="104" t="s">
        <v>717</v>
      </c>
      <c r="B206" s="105"/>
      <c r="C206" s="105"/>
      <c r="D206" s="105"/>
      <c r="E206" s="106"/>
      <c r="F206" s="7">
        <v>52.67</v>
      </c>
      <c r="G206" s="8">
        <f t="shared" si="9"/>
        <v>3.1406948343727573E-8</v>
      </c>
    </row>
    <row r="207" spans="1:7" hidden="1" x14ac:dyDescent="0.25">
      <c r="A207" s="104" t="s">
        <v>660</v>
      </c>
      <c r="B207" s="105"/>
      <c r="C207" s="105"/>
      <c r="D207" s="105"/>
      <c r="E207" s="106"/>
      <c r="F207" s="7"/>
      <c r="G207" s="8">
        <f t="shared" si="8"/>
        <v>0</v>
      </c>
    </row>
    <row r="208" spans="1:7" hidden="1" x14ac:dyDescent="0.25">
      <c r="A208" s="81" t="s">
        <v>681</v>
      </c>
      <c r="B208" s="66"/>
      <c r="C208" s="66"/>
      <c r="D208" s="66"/>
      <c r="E208" s="67"/>
      <c r="F208" s="7"/>
      <c r="G208" s="8">
        <f t="shared" si="8"/>
        <v>0</v>
      </c>
    </row>
    <row r="209" spans="1:7" hidden="1" x14ac:dyDescent="0.25">
      <c r="A209" s="81" t="s">
        <v>682</v>
      </c>
      <c r="B209" s="66"/>
      <c r="C209" s="66"/>
      <c r="D209" s="66"/>
      <c r="E209" s="67"/>
      <c r="F209" s="7"/>
      <c r="G209" s="8">
        <f t="shared" si="8"/>
        <v>0</v>
      </c>
    </row>
    <row r="210" spans="1:7" x14ac:dyDescent="0.25">
      <c r="A210" s="91" t="s">
        <v>239</v>
      </c>
      <c r="B210" s="96"/>
      <c r="C210" s="96"/>
      <c r="D210" s="96"/>
      <c r="E210" s="92"/>
      <c r="F210" s="7">
        <f>SUM(F205:F209)</f>
        <v>52.67</v>
      </c>
      <c r="G210" s="8">
        <f>F210/$F$212</f>
        <v>3.1406948343727573E-8</v>
      </c>
    </row>
    <row r="212" spans="1:7" x14ac:dyDescent="0.25">
      <c r="A212" s="112" t="s">
        <v>26</v>
      </c>
      <c r="B212" s="113"/>
      <c r="C212" s="113"/>
      <c r="D212" s="113"/>
      <c r="E212" s="114"/>
      <c r="F212" s="7">
        <f>F122+F145+F156+F161+F175+F182+F199+F191+F210</f>
        <v>1677017436.5099998</v>
      </c>
      <c r="G212" s="8">
        <f>F212/$F$212</f>
        <v>1</v>
      </c>
    </row>
  </sheetData>
  <mergeCells count="42">
    <mergeCell ref="B185:C185"/>
    <mergeCell ref="D185:E185"/>
    <mergeCell ref="B191:C191"/>
    <mergeCell ref="B175:C175"/>
    <mergeCell ref="D175:E175"/>
    <mergeCell ref="B182:E182"/>
    <mergeCell ref="D178:E178"/>
    <mergeCell ref="D179:E179"/>
    <mergeCell ref="D180:E180"/>
    <mergeCell ref="D181:E181"/>
    <mergeCell ref="B190:C190"/>
    <mergeCell ref="D190:E190"/>
    <mergeCell ref="B186:C186"/>
    <mergeCell ref="B188:C188"/>
    <mergeCell ref="B189:C189"/>
    <mergeCell ref="D186:E186"/>
    <mergeCell ref="D170:E170"/>
    <mergeCell ref="D171:E171"/>
    <mergeCell ref="D172:E172"/>
    <mergeCell ref="D173:E173"/>
    <mergeCell ref="D174:E174"/>
    <mergeCell ref="A1:G1"/>
    <mergeCell ref="D164:E164"/>
    <mergeCell ref="D168:E168"/>
    <mergeCell ref="D169:E169"/>
    <mergeCell ref="D165:E165"/>
    <mergeCell ref="A212:E212"/>
    <mergeCell ref="B194:C194"/>
    <mergeCell ref="B199:C199"/>
    <mergeCell ref="A202:E202"/>
    <mergeCell ref="A210:E210"/>
    <mergeCell ref="B196:C196"/>
    <mergeCell ref="A207:E207"/>
    <mergeCell ref="B198:C198"/>
    <mergeCell ref="B195:C195"/>
    <mergeCell ref="B197:C197"/>
    <mergeCell ref="A206:E206"/>
    <mergeCell ref="D188:E188"/>
    <mergeCell ref="D189:E189"/>
    <mergeCell ref="B187:C187"/>
    <mergeCell ref="D187:E187"/>
    <mergeCell ref="D191:E1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2023-09-28T08:53:46Z</dcterms:modified>
</cp:coreProperties>
</file>