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накопления'!$A$4:$H$4</definedName>
    <definedName name="_xlnm._FilterDatabase" localSheetId="1" hidden="1">'Пенсионные резервы'!$A$4:$AB$4</definedName>
  </definedNames>
  <calcPr calcId="145621"/>
</workbook>
</file>

<file path=xl/calcChain.xml><?xml version="1.0" encoding="utf-8"?>
<calcChain xmlns="http://schemas.openxmlformats.org/spreadsheetml/2006/main">
  <c r="F193" i="4" l="1"/>
  <c r="F140" i="4"/>
  <c r="F268" i="1" l="1"/>
  <c r="F270" i="1"/>
  <c r="F206" i="1"/>
  <c r="F189" i="1"/>
  <c r="F174" i="4" l="1"/>
  <c r="F163" i="4"/>
  <c r="F240" i="1" l="1"/>
  <c r="F208" i="4" l="1"/>
  <c r="F258" i="1" l="1"/>
  <c r="F248" i="1"/>
  <c r="F215" i="4" l="1"/>
  <c r="F230" i="1" l="1"/>
  <c r="F200" i="4" l="1"/>
  <c r="G256" i="1" l="1"/>
  <c r="G262" i="1"/>
  <c r="G83" i="1"/>
  <c r="G189" i="1"/>
  <c r="G16" i="1"/>
  <c r="G51" i="1"/>
  <c r="G188" i="1"/>
  <c r="G187" i="1"/>
  <c r="G40" i="1"/>
  <c r="G146" i="1"/>
  <c r="G265" i="1"/>
  <c r="G264" i="1"/>
  <c r="G263" i="1"/>
  <c r="G268" i="1"/>
  <c r="G227" i="1"/>
  <c r="G206" i="1"/>
  <c r="G185" i="1"/>
  <c r="G186" i="1"/>
  <c r="G175" i="1"/>
  <c r="G177" i="1"/>
  <c r="G258" i="1"/>
  <c r="G11" i="1"/>
  <c r="G248" i="1"/>
  <c r="G183" i="1"/>
  <c r="G182" i="1"/>
  <c r="G184" i="1"/>
  <c r="G30" i="1"/>
  <c r="G100" i="1"/>
  <c r="G181" i="1"/>
  <c r="G79" i="1"/>
  <c r="G162" i="1"/>
  <c r="G154" i="1"/>
  <c r="G174" i="1"/>
  <c r="G104" i="1"/>
  <c r="G180" i="1"/>
  <c r="G255" i="1"/>
  <c r="G257" i="1"/>
  <c r="G240" i="1"/>
  <c r="G202" i="1"/>
  <c r="G178" i="1"/>
  <c r="G138" i="1"/>
  <c r="G179" i="1"/>
  <c r="G156" i="1"/>
  <c r="G170" i="1"/>
  <c r="G168" i="1"/>
  <c r="G124" i="1"/>
  <c r="G155" i="1"/>
  <c r="G6" i="1"/>
  <c r="G57" i="1"/>
  <c r="F179" i="4"/>
  <c r="F226" i="4" s="1"/>
  <c r="G205" i="4" l="1"/>
  <c r="G204" i="4"/>
  <c r="G47" i="4"/>
  <c r="G6" i="4"/>
  <c r="G206" i="4"/>
  <c r="G110" i="4"/>
  <c r="G170" i="4"/>
  <c r="G173" i="4"/>
  <c r="G139" i="4"/>
  <c r="G134" i="4"/>
  <c r="G136" i="4"/>
  <c r="G226" i="4"/>
  <c r="G224" i="4"/>
  <c r="G208" i="4"/>
  <c r="G213" i="4"/>
  <c r="G219" i="4"/>
  <c r="G197" i="4"/>
  <c r="G137" i="4"/>
  <c r="G138" i="4"/>
  <c r="G83" i="4"/>
  <c r="G15" i="4"/>
  <c r="G198" i="4"/>
  <c r="G8" i="4"/>
  <c r="G12" i="4"/>
  <c r="G17" i="4"/>
  <c r="G21" i="4"/>
  <c r="G25" i="4"/>
  <c r="G31" i="4"/>
  <c r="G35" i="4"/>
  <c r="G39" i="4"/>
  <c r="G45" i="4"/>
  <c r="G53" i="4"/>
  <c r="G57" i="4"/>
  <c r="G61" i="4"/>
  <c r="G64" i="4"/>
  <c r="G67" i="4"/>
  <c r="G71" i="4"/>
  <c r="G73" i="4"/>
  <c r="G74" i="4"/>
  <c r="G78" i="4"/>
  <c r="G82" i="4"/>
  <c r="G87" i="4"/>
  <c r="G91" i="4"/>
  <c r="G95" i="4"/>
  <c r="G99" i="4"/>
  <c r="G103" i="4"/>
  <c r="G107" i="4"/>
  <c r="G112" i="4"/>
  <c r="G116" i="4"/>
  <c r="G120" i="4"/>
  <c r="G124" i="4"/>
  <c r="G128" i="4"/>
  <c r="G132" i="4"/>
  <c r="G9" i="4"/>
  <c r="G13" i="4"/>
  <c r="G18" i="4"/>
  <c r="G22" i="4"/>
  <c r="G26" i="4"/>
  <c r="G29" i="4"/>
  <c r="G32" i="4"/>
  <c r="G36" i="4"/>
  <c r="G40" i="4"/>
  <c r="G43" i="4"/>
  <c r="G46" i="4"/>
  <c r="G50" i="4"/>
  <c r="G54" i="4"/>
  <c r="G58" i="4"/>
  <c r="G62" i="4"/>
  <c r="G68" i="4"/>
  <c r="G75" i="4"/>
  <c r="G79" i="4"/>
  <c r="G84" i="4"/>
  <c r="G88" i="4"/>
  <c r="G92" i="4"/>
  <c r="G96" i="4"/>
  <c r="G100" i="4"/>
  <c r="G104" i="4"/>
  <c r="G108" i="4"/>
  <c r="G113" i="4"/>
  <c r="G117" i="4"/>
  <c r="G121" i="4"/>
  <c r="G125" i="4"/>
  <c r="G129" i="4"/>
  <c r="G133" i="4"/>
  <c r="G10" i="4"/>
  <c r="G14" i="4"/>
  <c r="G19" i="4"/>
  <c r="G23" i="4"/>
  <c r="G27" i="4"/>
  <c r="G30" i="4"/>
  <c r="G33" i="4"/>
  <c r="G37" i="4"/>
  <c r="G41" i="4"/>
  <c r="G48" i="4"/>
  <c r="G51" i="4"/>
  <c r="G55" i="4"/>
  <c r="G59" i="4"/>
  <c r="G65" i="4"/>
  <c r="G16" i="4"/>
  <c r="G44" i="4"/>
  <c r="G60" i="4"/>
  <c r="G70" i="4"/>
  <c r="G81" i="4"/>
  <c r="G90" i="4"/>
  <c r="G98" i="4"/>
  <c r="G106" i="4"/>
  <c r="G115" i="4"/>
  <c r="G123" i="4"/>
  <c r="G131" i="4"/>
  <c r="G20" i="4"/>
  <c r="G34" i="4"/>
  <c r="G49" i="4"/>
  <c r="G63" i="4"/>
  <c r="G76" i="4"/>
  <c r="G85" i="4"/>
  <c r="G93" i="4"/>
  <c r="G101" i="4"/>
  <c r="G109" i="4"/>
  <c r="G118" i="4"/>
  <c r="G126" i="4"/>
  <c r="G135" i="4"/>
  <c r="G7" i="4"/>
  <c r="G24" i="4"/>
  <c r="G38" i="4"/>
  <c r="G52" i="4"/>
  <c r="G66" i="4"/>
  <c r="G72" i="4"/>
  <c r="G77" i="4"/>
  <c r="G86" i="4"/>
  <c r="G94" i="4"/>
  <c r="G102" i="4"/>
  <c r="G111" i="4"/>
  <c r="G119" i="4"/>
  <c r="G127" i="4"/>
  <c r="G11" i="4"/>
  <c r="G28" i="4"/>
  <c r="G42" i="4"/>
  <c r="G56" i="4"/>
  <c r="G69" i="4"/>
  <c r="G80" i="4"/>
  <c r="G89" i="4"/>
  <c r="G97" i="4"/>
  <c r="G105" i="4"/>
  <c r="G114" i="4"/>
  <c r="G122" i="4"/>
  <c r="G130" i="4"/>
  <c r="G221" i="4"/>
  <c r="G220" i="4"/>
  <c r="G199" i="4"/>
  <c r="G190" i="4"/>
  <c r="G188" i="4"/>
  <c r="G187" i="4"/>
  <c r="G191" i="4"/>
  <c r="G169" i="4"/>
  <c r="G140" i="4"/>
  <c r="G163" i="4"/>
  <c r="G214" i="4"/>
  <c r="G162" i="4"/>
  <c r="G172" i="4"/>
  <c r="G158" i="4"/>
  <c r="G144" i="4"/>
  <c r="G174" i="4"/>
  <c r="G212" i="4"/>
  <c r="G153" i="4"/>
  <c r="G154" i="4"/>
  <c r="G152" i="4"/>
  <c r="G215" i="4"/>
  <c r="G167" i="4"/>
  <c r="G168" i="4"/>
  <c r="G171" i="4"/>
  <c r="G160" i="4"/>
  <c r="G155" i="4"/>
  <c r="G156" i="4"/>
  <c r="G151" i="4"/>
  <c r="G179" i="4"/>
  <c r="G146" i="4"/>
  <c r="G150" i="4"/>
  <c r="G147" i="4"/>
  <c r="G159" i="4"/>
  <c r="G189" i="4"/>
  <c r="G149" i="4"/>
  <c r="G161" i="4"/>
  <c r="G145" i="4"/>
  <c r="G192" i="4"/>
  <c r="G178" i="4"/>
  <c r="G193" i="4"/>
  <c r="G200" i="4"/>
  <c r="G5" i="4"/>
  <c r="G157" i="4"/>
  <c r="G148" i="4"/>
  <c r="G159" i="1" l="1"/>
  <c r="G176" i="1"/>
  <c r="G253" i="1"/>
  <c r="G15" i="1"/>
  <c r="G12" i="1"/>
  <c r="G13" i="1"/>
  <c r="G14" i="1"/>
  <c r="G205" i="1"/>
  <c r="G252" i="1" l="1"/>
  <c r="G254" i="1"/>
  <c r="G171" i="1"/>
  <c r="G164" i="1"/>
  <c r="G172" i="1"/>
  <c r="G163" i="1"/>
  <c r="G37" i="1"/>
  <c r="G43" i="1"/>
  <c r="G129" i="1"/>
  <c r="G158" i="1"/>
  <c r="G93" i="1"/>
  <c r="G36" i="1"/>
  <c r="G122" i="1"/>
  <c r="G125" i="1"/>
  <c r="G105" i="1"/>
  <c r="G58" i="1"/>
  <c r="G10" i="1"/>
  <c r="G60" i="1"/>
  <c r="G102" i="1"/>
  <c r="G169" i="1"/>
  <c r="G54" i="1"/>
  <c r="G96" i="1"/>
  <c r="G27" i="1"/>
  <c r="G115" i="1"/>
  <c r="G50" i="1"/>
  <c r="G136" i="1"/>
  <c r="G76" i="1"/>
  <c r="G39" i="1"/>
  <c r="G64" i="1"/>
  <c r="G80" i="1"/>
  <c r="G134" i="1"/>
  <c r="G47" i="1"/>
  <c r="G133" i="1"/>
  <c r="G167" i="1"/>
  <c r="G99" i="1"/>
  <c r="G41" i="1"/>
  <c r="G128" i="1"/>
  <c r="G66" i="1"/>
  <c r="G107" i="1"/>
  <c r="G61" i="1"/>
  <c r="G62" i="1"/>
  <c r="G87" i="1"/>
  <c r="G161" i="1"/>
  <c r="G111" i="1"/>
  <c r="G151" i="1"/>
  <c r="G86" i="1"/>
  <c r="G84" i="1"/>
  <c r="G118" i="1"/>
  <c r="G24" i="1"/>
  <c r="G173" i="1"/>
  <c r="G116" i="1"/>
  <c r="G18" i="1"/>
  <c r="G67" i="1"/>
  <c r="G108" i="1"/>
  <c r="G135" i="1"/>
  <c r="G160" i="1"/>
  <c r="G101" i="1"/>
  <c r="G32" i="1"/>
  <c r="G19" i="1"/>
  <c r="G48" i="1"/>
  <c r="G92" i="1"/>
  <c r="G149" i="1"/>
  <c r="G45" i="1"/>
  <c r="G157" i="1"/>
  <c r="G97" i="1"/>
  <c r="G35" i="1"/>
  <c r="G121" i="1"/>
  <c r="G65" i="1"/>
  <c r="G147" i="1"/>
  <c r="G31" i="1"/>
  <c r="G74" i="1"/>
  <c r="G123" i="1"/>
  <c r="G25" i="1"/>
  <c r="G77" i="1"/>
  <c r="G52" i="1"/>
  <c r="G144" i="1"/>
  <c r="G88" i="1"/>
  <c r="G68" i="1"/>
  <c r="G117" i="1"/>
  <c r="G26" i="1"/>
  <c r="G55" i="1"/>
  <c r="G75" i="1"/>
  <c r="G106" i="1"/>
  <c r="G53" i="1"/>
  <c r="G153" i="1"/>
  <c r="G103" i="1"/>
  <c r="G7" i="1"/>
  <c r="G131" i="1"/>
  <c r="G130" i="1"/>
  <c r="G34" i="1"/>
  <c r="G112" i="1"/>
  <c r="G142" i="1"/>
  <c r="G20" i="1"/>
  <c r="G145" i="1"/>
  <c r="G148" i="1"/>
  <c r="G72" i="1"/>
  <c r="G22" i="1"/>
  <c r="G90" i="1"/>
  <c r="G120" i="1"/>
  <c r="G141" i="1"/>
  <c r="G8" i="1"/>
  <c r="G82" i="1"/>
  <c r="G38" i="1"/>
  <c r="G119" i="1"/>
  <c r="G126" i="1"/>
  <c r="G56" i="1"/>
  <c r="G78" i="1"/>
  <c r="G132" i="1"/>
  <c r="G63" i="1"/>
  <c r="G71" i="1"/>
  <c r="G127" i="1"/>
  <c r="G152" i="1"/>
  <c r="G81" i="1"/>
  <c r="G110" i="1"/>
  <c r="G17" i="1"/>
  <c r="G91" i="1"/>
  <c r="G143" i="1"/>
  <c r="G28" i="1"/>
  <c r="G70" i="1"/>
  <c r="G114" i="1"/>
  <c r="G140" i="1"/>
  <c r="G9" i="1"/>
  <c r="G23" i="1"/>
  <c r="G95" i="1"/>
  <c r="G166" i="1"/>
  <c r="G109" i="1"/>
  <c r="G21" i="1"/>
  <c r="G94" i="1"/>
  <c r="G113" i="1"/>
  <c r="G150" i="1"/>
  <c r="G44" i="1"/>
  <c r="G29" i="1"/>
  <c r="G139" i="1"/>
  <c r="G73" i="1"/>
  <c r="G98" i="1"/>
  <c r="G33" i="1"/>
  <c r="G59" i="1"/>
  <c r="G42" i="1"/>
  <c r="G89" i="1"/>
  <c r="G49" i="1"/>
  <c r="G46" i="1"/>
  <c r="G69" i="1"/>
  <c r="G137" i="1"/>
  <c r="G85" i="1"/>
  <c r="G165" i="1"/>
  <c r="G196" i="1"/>
  <c r="G200" i="1"/>
  <c r="G197" i="1"/>
  <c r="G201" i="1"/>
  <c r="G195" i="1"/>
  <c r="G204" i="1"/>
  <c r="G198" i="1"/>
  <c r="G199" i="1"/>
  <c r="G203" i="1"/>
  <c r="G194" i="1"/>
  <c r="G5" i="1"/>
  <c r="G226" i="1"/>
  <c r="G270" i="1"/>
  <c r="G193" i="1"/>
  <c r="G222" i="1"/>
  <c r="G236" i="1"/>
  <c r="G229" i="1"/>
  <c r="G230" i="1"/>
  <c r="G238" i="1"/>
  <c r="G237" i="1"/>
  <c r="G228" i="1"/>
  <c r="G235" i="1"/>
  <c r="G234" i="1"/>
  <c r="G239" i="1"/>
  <c r="G223" i="1"/>
  <c r="G225" i="1"/>
  <c r="G224" i="1"/>
</calcChain>
</file>

<file path=xl/sharedStrings.xml><?xml version="1.0" encoding="utf-8"?>
<sst xmlns="http://schemas.openxmlformats.org/spreadsheetml/2006/main" count="1699" uniqueCount="775">
  <si>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</si>
  <si>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</si>
  <si>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</si>
  <si>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</si>
  <si>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</si>
  <si>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</si>
  <si>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</si>
  <si>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</si>
  <si>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</si>
  <si>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</si>
  <si>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</si>
  <si>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</si>
  <si>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</si>
  <si>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</si>
  <si>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</si>
  <si>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</si>
  <si>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</si>
  <si>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</si>
  <si>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</si>
  <si>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</si>
  <si>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</si>
  <si>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</si>
  <si>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</si>
  <si>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</si>
  <si>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</si>
  <si>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</si>
  <si>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</si>
  <si>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</si>
  <si>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</si>
  <si>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</si>
  <si>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</si>
  <si>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</si>
  <si>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</si>
  <si>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</si>
  <si>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</si>
  <si>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</si>
  <si>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</si>
  <si>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</si>
  <si>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</si>
  <si>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</si>
  <si>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</si>
  <si>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</si>
  <si>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</si>
  <si>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</si>
  <si>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</si>
  <si>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</si>
  <si>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</si>
  <si>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</si>
  <si>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</si>
  <si>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RU000A100N12</t>
  </si>
  <si>
    <t>RU000A101XN7</t>
  </si>
  <si>
    <t>RU000A0JTM28</t>
  </si>
  <si>
    <t>RU000A1025H2</t>
  </si>
  <si>
    <t>RU000A102952</t>
  </si>
  <si>
    <t>RU000A102G50</t>
  </si>
  <si>
    <t>RU000A0JT6B2</t>
  </si>
  <si>
    <t>RU000A0JS4Z7</t>
  </si>
  <si>
    <t>RU000A100GY1</t>
  </si>
  <si>
    <t>RU000A1013P1</t>
  </si>
  <si>
    <t>RU000A102FC5</t>
  </si>
  <si>
    <t>RU000A101QN1</t>
  </si>
  <si>
    <t>RU000A0ZYUW3</t>
  </si>
  <si>
    <t>RU000A0ZYDS7</t>
  </si>
  <si>
    <t>RU000A0ZYXV9</t>
  </si>
  <si>
    <t>RU000A101137</t>
  </si>
  <si>
    <t>RU000A101D13</t>
  </si>
  <si>
    <t>RU000A102KZ6</t>
  </si>
  <si>
    <t>RU000A0JXPG2</t>
  </si>
  <si>
    <t>RU000A1003A4</t>
  </si>
  <si>
    <t>RU000A100FE5</t>
  </si>
  <si>
    <t>RU000A0JVA10</t>
  </si>
  <si>
    <t>RU000A0JVWJ6</t>
  </si>
  <si>
    <t>RU000A0ZYQU5</t>
  </si>
  <si>
    <t>RU000A102598</t>
  </si>
  <si>
    <t>RU000A101PJ1</t>
  </si>
  <si>
    <t>RU000A0ZYC98</t>
  </si>
  <si>
    <t>RU000A0ZYML3</t>
  </si>
  <si>
    <t>RU000A102G35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</si>
  <si>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</si>
  <si>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</si>
  <si>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</si>
  <si>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</si>
  <si>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</si>
  <si>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</si>
  <si>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</si>
  <si>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</si>
  <si>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</si>
  <si>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</si>
  <si>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</si>
  <si>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RU000A101M04</t>
  </si>
  <si>
    <t>RU000A0JWC82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</si>
  <si>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</si>
  <si>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</si>
  <si>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</si>
  <si>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</si>
  <si>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</si>
  <si>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</si>
  <si>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</si>
  <si>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</si>
  <si>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</si>
  <si>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</si>
  <si>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</si>
  <si>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</si>
  <si>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RU000A0ZZPZ3</t>
  </si>
  <si>
    <t>RU000A1011R1</t>
  </si>
  <si>
    <t>RU000A0JUW31</t>
  </si>
  <si>
    <t>RU000A0JXB41</t>
  </si>
  <si>
    <t>RU000A0JXFM1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</si>
  <si>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</si>
  <si>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</si>
  <si>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</si>
  <si>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</si>
  <si>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</si>
  <si>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</si>
  <si>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</si>
  <si>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</si>
  <si>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</si>
  <si>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</si>
  <si>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</si>
  <si>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</si>
  <si>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</si>
  <si>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</si>
  <si>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RU000A0JVD25</t>
  </si>
  <si>
    <t>RU000A101T64</t>
  </si>
  <si>
    <t>RU000A1007H0</t>
  </si>
  <si>
    <t>RU000A100DZ5</t>
  </si>
  <si>
    <t>RU000A101MB5</t>
  </si>
  <si>
    <t>RU000A101CQ4</t>
  </si>
  <si>
    <t>RU000A100YW8</t>
  </si>
  <si>
    <t>RU000A101PU8</t>
  </si>
  <si>
    <t>RU000A1029A9</t>
  </si>
  <si>
    <t>RU000A0ZZQN7</t>
  </si>
  <si>
    <t>RU000A0JTLL9</t>
  </si>
  <si>
    <t>RU000A1014S3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</si>
  <si>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</si>
  <si>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</si>
  <si>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</si>
  <si>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</si>
  <si>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</si>
  <si>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</si>
  <si>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</si>
  <si>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</si>
  <si>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</si>
  <si>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</si>
  <si>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</si>
  <si>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</si>
  <si>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</si>
  <si>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</si>
  <si>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</si>
  <si>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</si>
  <si>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</si>
  <si>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</si>
  <si>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</si>
  <si>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</si>
  <si>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</si>
  <si>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</si>
  <si>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</si>
  <si>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</si>
  <si>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</si>
  <si>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</si>
  <si>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</si>
  <si>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</si>
  <si>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</si>
  <si>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</si>
  <si>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</si>
  <si>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</si>
  <si>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</si>
  <si>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</si>
  <si>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</si>
  <si>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</si>
  <si>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</si>
  <si>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</si>
  <si>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</si>
  <si>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</si>
  <si>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</si>
  <si>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</si>
  <si>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</si>
  <si>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</si>
  <si>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</si>
  <si>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</si>
  <si>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</si>
  <si>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</si>
  <si>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</si>
  <si>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</si>
  <si>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</si>
  <si>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</si>
  <si>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</si>
  <si>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</si>
  <si>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</si>
  <si>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</si>
  <si>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</si>
  <si>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</si>
  <si>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</si>
  <si>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</si>
  <si>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</si>
  <si>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</si>
  <si>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</si>
  <si>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</si>
  <si>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</si>
  <si>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</si>
  <si>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</si>
  <si>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</si>
  <si>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</si>
  <si>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</si>
  <si>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</si>
  <si>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</si>
  <si>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</si>
  <si>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</si>
  <si>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</si>
  <si>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</si>
  <si>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</si>
  <si>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</si>
  <si>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</si>
  <si>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</si>
  <si>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</si>
  <si>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</si>
  <si>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</si>
  <si>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</si>
  <si>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</si>
  <si>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</si>
  <si>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</si>
  <si>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</si>
  <si>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</si>
  <si>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</si>
  <si>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</si>
  <si>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</si>
  <si>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</si>
  <si>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</si>
  <si>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</si>
  <si>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</si>
  <si>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</si>
  <si>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</si>
  <si>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</si>
  <si>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</si>
  <si>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</si>
  <si>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</si>
  <si>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</si>
  <si>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</si>
  <si>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</si>
  <si>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</si>
  <si>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</si>
  <si>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</si>
  <si>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</si>
  <si>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</si>
  <si>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</si>
  <si>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</si>
  <si>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</si>
  <si>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</si>
  <si>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</si>
  <si>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</si>
  <si>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</si>
  <si>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</si>
  <si>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</si>
  <si>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</si>
  <si>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</si>
  <si>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</si>
  <si>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</si>
  <si>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</si>
  <si>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</si>
  <si>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</si>
  <si>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</si>
  <si>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</si>
  <si>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</si>
  <si>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</si>
  <si>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</si>
  <si>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</si>
  <si>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</si>
  <si>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</si>
  <si>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</si>
  <si>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</si>
  <si>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</si>
  <si>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</si>
  <si>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</si>
  <si>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</si>
  <si>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</si>
  <si>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</si>
  <si>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</si>
  <si>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</si>
  <si>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</si>
  <si>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</si>
  <si>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"Росагролизинг" 4-01-05886-A-001P</t>
  </si>
  <si>
    <t>облигации АО "Россельхозбанк" 4B020603349B001P</t>
  </si>
  <si>
    <t>облигации АО "Россельхозбанк" 4B020903349B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</si>
  <si>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</si>
  <si>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</si>
  <si>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</si>
  <si>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</si>
  <si>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"Тойота Банк" 4B020303470B001P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</si>
  <si>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</si>
  <si>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</si>
  <si>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</si>
  <si>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</si>
  <si>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ХК "Новотранс" 4B02-01-12414-F-001P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</si>
  <si>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</si>
  <si>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</si>
  <si>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</si>
  <si>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</si>
  <si>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</si>
  <si>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</si>
  <si>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</si>
  <si>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4B02-20-65045-D-001P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</si>
  <si>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</si>
  <si>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</si>
  <si>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</si>
  <si>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</si>
  <si>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</si>
  <si>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</si>
  <si>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</si>
  <si>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4B02-06-36241-R</t>
  </si>
  <si>
    <t>облигации ООО "О'КЕЙ" 4B02-02-36415-R-001P</t>
  </si>
  <si>
    <t>облигации ООО "РВК-Инвест" 4B02-01-00540-R-001P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</si>
  <si>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</si>
  <si>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</si>
  <si>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</si>
  <si>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</si>
  <si>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</si>
  <si>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</si>
  <si>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</si>
  <si>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</si>
  <si>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</si>
  <si>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</si>
  <si>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</si>
  <si>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</si>
  <si>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</si>
  <si>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</si>
  <si>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</si>
  <si>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</si>
  <si>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</si>
  <si>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</si>
  <si>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</si>
  <si>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</si>
  <si>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</si>
  <si>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</si>
  <si>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</si>
  <si>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</si>
  <si>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</si>
  <si>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</si>
  <si>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</si>
  <si>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</si>
  <si>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</si>
  <si>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</si>
  <si>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</si>
  <si>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</si>
  <si>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</si>
  <si>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</si>
  <si>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</si>
  <si>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</si>
  <si>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</si>
  <si>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</si>
  <si>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</si>
  <si>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</si>
  <si>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</si>
  <si>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</si>
  <si>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</si>
  <si>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</si>
  <si>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</si>
  <si>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</si>
  <si>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</si>
  <si>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"Татнефть" им. В.Д. Шашина 4B02-01-00161-A-001P</t>
  </si>
  <si>
    <t>облигации ПАО "Уралкалий" 4B02-04-00296-A-001P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</si>
  <si>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</si>
  <si>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</si>
  <si>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</si>
  <si>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</si>
  <si>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</si>
  <si>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</si>
  <si>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</si>
  <si>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</si>
  <si>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</si>
  <si>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</si>
  <si>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</si>
  <si>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</si>
  <si>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</si>
  <si>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</si>
  <si>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</si>
  <si>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</si>
  <si>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</si>
  <si>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</si>
  <si>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</si>
  <si>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</si>
  <si>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</si>
  <si>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</si>
  <si>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</si>
  <si>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</si>
  <si>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</si>
  <si>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</si>
  <si>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</si>
  <si>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</si>
  <si>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</si>
  <si>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</si>
  <si>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</si>
  <si>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</si>
  <si>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</si>
  <si>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</si>
  <si>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</si>
  <si>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</si>
  <si>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</si>
  <si>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</si>
  <si>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</si>
  <si>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"МТС" 4B02-03-04715-A-001P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</si>
  <si>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</si>
  <si>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</si>
  <si>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</si>
  <si>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АНК "Башнефть" 4-09-00013-A</t>
  </si>
  <si>
    <t>облигации ПАО АФК "Система" 4B02-10-01669-A-001P</t>
  </si>
  <si>
    <t>RU000A102A15</t>
  </si>
  <si>
    <t>RU000A0JX0B9</t>
  </si>
  <si>
    <t>RU000A0JXR43</t>
  </si>
  <si>
    <t>RU000A0JWZ77</t>
  </si>
  <si>
    <t>RU000A0JX0Z8</t>
  </si>
  <si>
    <t>RU000A0ZYR18</t>
  </si>
  <si>
    <t>RU000A101WH1</t>
  </si>
  <si>
    <t>RU000A0JUKX4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</si>
  <si>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</si>
  <si>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</si>
  <si>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</si>
  <si>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</si>
  <si>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</si>
  <si>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</si>
  <si>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</si>
  <si>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RU000A0ZYFC6</t>
  </si>
  <si>
    <t>RU000A0JT940</t>
  </si>
  <si>
    <t>RU000A0JTYN8</t>
  </si>
  <si>
    <t>RU000A101MG4</t>
  </si>
  <si>
    <t>RU000A0JTM51</t>
  </si>
  <si>
    <t>RU000A1008J4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</si>
  <si>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</si>
  <si>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</si>
  <si>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</si>
  <si>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</si>
  <si>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</si>
  <si>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</si>
  <si>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</si>
  <si>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</si>
  <si>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</si>
  <si>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</si>
  <si>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</si>
  <si>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</si>
  <si>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</si>
  <si>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</si>
  <si>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</si>
  <si>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</si>
  <si>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</si>
  <si>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</si>
  <si>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</si>
  <si>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</si>
  <si>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</si>
  <si>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</si>
  <si>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</si>
  <si>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</si>
  <si>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</si>
  <si>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</si>
  <si>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</si>
  <si>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</si>
  <si>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</si>
  <si>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</si>
  <si>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</si>
  <si>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</si>
  <si>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</si>
  <si>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</si>
  <si>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</si>
  <si>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</si>
  <si>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</si>
  <si>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</si>
  <si>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</si>
  <si>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</si>
  <si>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</si>
  <si>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</si>
  <si>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</si>
  <si>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</si>
  <si>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</si>
  <si>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</si>
  <si>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</si>
  <si>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</si>
  <si>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</si>
  <si>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</si>
  <si>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</si>
  <si>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</si>
  <si>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</si>
  <si>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</si>
  <si>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</si>
  <si>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</si>
  <si>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</si>
  <si>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</si>
  <si>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</si>
  <si>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</si>
  <si>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</si>
  <si>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</si>
  <si>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</si>
  <si>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</si>
  <si>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</si>
  <si>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</si>
  <si>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</si>
  <si>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</si>
  <si>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</si>
  <si>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</si>
  <si>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</si>
  <si>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</si>
  <si>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</si>
  <si>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</si>
  <si>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</si>
  <si>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</si>
  <si>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</si>
  <si>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</si>
  <si>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</si>
  <si>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</si>
  <si>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</si>
  <si>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"Акционерная финансовая корпорация "Система", Публичное акционерное общество</t>
  </si>
  <si>
    <t>RU000A0JV219</t>
  </si>
  <si>
    <t>RU000A0JVWD9</t>
  </si>
  <si>
    <t>RU000A0JVWB3</t>
  </si>
  <si>
    <t>RU000A0JUW72</t>
  </si>
  <si>
    <t>RU000A0JWG05</t>
  </si>
  <si>
    <t>RU000A1005L6</t>
  </si>
  <si>
    <t>RU000A0ZYWY5</t>
  </si>
  <si>
    <t>RU000A0JWTN2</t>
  </si>
  <si>
    <t>RU000A100YU2</t>
  </si>
  <si>
    <t>RU000A100SZ3</t>
  </si>
  <si>
    <t>RU000A0ZZ9W4</t>
  </si>
  <si>
    <t>RU000A0JXS59</t>
  </si>
  <si>
    <t>RU000A0JWV89</t>
  </si>
  <si>
    <t>RU000A101LX1</t>
  </si>
  <si>
    <t>RU000A0ZYDH0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</si>
  <si>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</si>
  <si>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</si>
  <si>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</si>
  <si>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</si>
  <si>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</si>
  <si>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</si>
  <si>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</si>
  <si>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</si>
  <si>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RU000A0JQRD9</t>
  </si>
  <si>
    <t>RU000A1008W7</t>
  </si>
  <si>
    <t>RU000A100E88</t>
  </si>
  <si>
    <t>RU000A101LJ0</t>
  </si>
  <si>
    <t>RU000A100Z91</t>
  </si>
  <si>
    <t>RU000A100VQ6</t>
  </si>
  <si>
    <t>RU000A100AZ1</t>
  </si>
  <si>
    <t>RU000A0JXE06</t>
  </si>
  <si>
    <t>RU000A0ZYU05</t>
  </si>
  <si>
    <t>RU000A0ZYJ91</t>
  </si>
  <si>
    <t>RU000A100PE4</t>
  </si>
  <si>
    <t>RU000A1009Z8</t>
  </si>
  <si>
    <t>RU000A101012</t>
  </si>
  <si>
    <t>RU000A1004W6</t>
  </si>
  <si>
    <t>RU000A0JTM44</t>
  </si>
  <si>
    <t>RU000A0ZZES2</t>
  </si>
  <si>
    <t>RU000A100LS3</t>
  </si>
  <si>
    <t>RU000A100XC2</t>
  </si>
  <si>
    <t>RU000A102QP4</t>
  </si>
  <si>
    <t>RU000A102RT4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</si>
  <si>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</si>
  <si>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</si>
  <si>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</si>
  <si>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</si>
  <si>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</si>
  <si>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</si>
  <si>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</si>
  <si>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</si>
  <si>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40701810700470000032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</si>
  <si>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</si>
  <si>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</si>
  <si>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</si>
  <si>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</si>
  <si>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</si>
  <si>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</si>
  <si>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</si>
  <si>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</si>
  <si>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</si>
  <si>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</si>
  <si>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</si>
  <si>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</si>
  <si>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</si>
  <si>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</si>
  <si>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</si>
  <si>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</si>
  <si>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</si>
  <si>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RU000A0JWM07</t>
  </si>
  <si>
    <t>RU000A0ZYUA9</t>
  </si>
  <si>
    <t>RU000A1030S9</t>
  </si>
  <si>
    <t>RU000A103117</t>
  </si>
  <si>
    <t>облигации федерального займа РФ 26219RMFS</t>
  </si>
  <si>
    <t>облигации федерального займа РФ 26224RMFS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</si>
  <si>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</si>
  <si>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</si>
  <si>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</si>
  <si>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</si>
  <si>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</si>
  <si>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</si>
  <si>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</si>
  <si>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</si>
  <si>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</si>
  <si>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</si>
  <si>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</si>
  <si>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</si>
  <si>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</si>
  <si>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</si>
  <si>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</si>
  <si>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</si>
  <si>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</si>
  <si>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</si>
  <si>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</si>
  <si>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</si>
  <si>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</si>
  <si>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RU000A103DS4</t>
  </si>
  <si>
    <t>RU000A103DU0</t>
  </si>
  <si>
    <t>RU000A103FP5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</si>
  <si>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</si>
  <si>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</si>
  <si>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</si>
  <si>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</si>
  <si>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</si>
  <si>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</si>
  <si>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</si>
  <si>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</si>
  <si>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</si>
  <si>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</si>
  <si>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</si>
  <si>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</si>
  <si>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</si>
  <si>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"Почта России" 4B02-07-00005-T-001P</t>
  </si>
  <si>
    <t>RU000A1008Y3</t>
  </si>
  <si>
    <t>облигации АО "Россельхозбанк" 4B02-07-03349-B-002P</t>
  </si>
  <si>
    <t>RU000A103GX7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</si>
  <si>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</si>
  <si>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</si>
  <si>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</si>
  <si>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</si>
  <si>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</si>
  <si>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</si>
  <si>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</si>
  <si>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</si>
  <si>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</si>
  <si>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</si>
  <si>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</si>
  <si>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</si>
  <si>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</si>
  <si>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</si>
  <si>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</si>
  <si>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</si>
  <si>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</si>
  <si>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</si>
  <si>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</si>
  <si>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</si>
  <si>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RU000A100ZK0</t>
  </si>
  <si>
    <t>облигации ПАО "МТС" 4B02-12-04715-A-001P</t>
  </si>
  <si>
    <t>акции обыкновенные ПАО "Банк ВТБ" 10401000B</t>
  </si>
  <si>
    <t>Публичное акционерное общество "Банк ВТБ"</t>
  </si>
  <si>
    <t>1027739609391</t>
  </si>
  <si>
    <t>RU000A0JP5V6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</si>
  <si>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</si>
  <si>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</si>
  <si>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</si>
  <si>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</si>
  <si>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</si>
  <si>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</si>
  <si>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RU000A0ZYU88</t>
  </si>
  <si>
    <t>RU000A0JTJL3</t>
  </si>
  <si>
    <t>облигации федерального займа РФ 26211RMFS</t>
  </si>
  <si>
    <t>RU000A101FY1</t>
  </si>
  <si>
    <t>облигации ПАО "РОССЕТИ Московский регион"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</si>
  <si>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</si>
  <si>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</si>
  <si>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</si>
  <si>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RU000A1033Z8</t>
  </si>
  <si>
    <t>RU000A104FG2</t>
  </si>
  <si>
    <t>облигации ООО "ГК "Сегежа"  4B02-03-87154-H-002P</t>
  </si>
  <si>
    <t>государственные облигации субъектов РФ RU000A1033Z8</t>
  </si>
  <si>
    <t>облигации ООО "ГК "Сегежа" 4B02-03-87154-H-002P</t>
  </si>
  <si>
    <t>облигации федерального займа РФ 26223RMFS</t>
  </si>
  <si>
    <t>RU000A102UU6</t>
  </si>
  <si>
    <t>облигации ПАО "Магнит" 4B02-02-60525-P-002P</t>
  </si>
  <si>
    <t>RU000A101MC3</t>
  </si>
  <si>
    <t>облигации ВЭБ.РФ 4B02-117-00004-T-001P</t>
  </si>
  <si>
    <t>облигации федерального займа РФ 26207RMFS</t>
  </si>
  <si>
    <t>RU000A0JS3W6</t>
  </si>
  <si>
    <t>облигации ПАО Сбербанк 4B02-477-01481-B-001P</t>
  </si>
  <si>
    <t>RU000A103G75</t>
  </si>
  <si>
    <t>RU000A103MX5</t>
  </si>
  <si>
    <t>облигации федерального займа РФ 52004RMFS</t>
  </si>
  <si>
    <t>RU000A102UY8</t>
  </si>
  <si>
    <t>оплата комиссий по сделкам Т+ (продажа акций ПАО Роснефть 1-02-00122-A)</t>
  </si>
  <si>
    <t>оплата комиссий по сделкам Т+ (продажа акций ПАО ММК 1-03-00078-A)</t>
  </si>
  <si>
    <t>RU000A102RS6</t>
  </si>
  <si>
    <t>облигации ПАО Сбербанк 4B02-431-01481-B-001P</t>
  </si>
  <si>
    <t>облигации ПАО Сбербанк 4B02-429-01481-B-001P</t>
  </si>
  <si>
    <t>RU000A102RQ0</t>
  </si>
  <si>
    <t>облигации АО "Россельхозбанк" 4B021503349B001P</t>
  </si>
  <si>
    <t>RU000A101129</t>
  </si>
  <si>
    <t>частичное погашение номинала облигации АО "БСК" 4B02-01-01068-K-001P</t>
  </si>
  <si>
    <t>облигации ПАО "МТС" 4B02-20-04715-A-001P</t>
  </si>
  <si>
    <t>RU000A104SU6</t>
  </si>
  <si>
    <t>облигации ООО "ГК "Сегежа" 4B02-04-87154-H-002P</t>
  </si>
  <si>
    <t>RU000A104UA4</t>
  </si>
  <si>
    <t>1027402166835</t>
  </si>
  <si>
    <t>акции обыкновенные ПАО "Магнитогорский металлургический комбинат"</t>
  </si>
  <si>
    <t>ПАО "Магнитогорский металлургический комбинат"</t>
  </si>
  <si>
    <t>облигации ОАО "РЖД" 4-41-65045-D</t>
  </si>
  <si>
    <t>RU000A0JX1S1</t>
  </si>
  <si>
    <t>облигации ПАО Сбербанк 4B02-370-01481-B-001P</t>
  </si>
  <si>
    <t>RU000A102CU4</t>
  </si>
  <si>
    <t>Российский сельскохозяйственный банк (АО)</t>
  </si>
  <si>
    <t>облигации ПАО "РОСТЕЛЕКОМ" 4B02-08-00124-A-002P</t>
  </si>
  <si>
    <t>RU000A104VS4</t>
  </si>
  <si>
    <t>облигации АО "Почта России" 4B02-01-16643-A-002P</t>
  </si>
  <si>
    <t>RU000A104V75</t>
  </si>
  <si>
    <t>RU000A1046G0</t>
  </si>
  <si>
    <t>облигации федерального займа РФ 26238RMFS</t>
  </si>
  <si>
    <t>RU000A1038V6</t>
  </si>
  <si>
    <t>облигации ПАО "Группа ЛСР" 4B02-06-55234-E-001P</t>
  </si>
  <si>
    <t>облигации ПАО "Группа ЛСР" 4B02-05-55234-E-001P</t>
  </si>
  <si>
    <t>облигации ПАО "Группа ЛСР" 4B02-04-55234-E-001P</t>
  </si>
  <si>
    <t>RU000A102T63</t>
  </si>
  <si>
    <t>RU000A100ZL8</t>
  </si>
  <si>
    <t>RU000A100WA8</t>
  </si>
  <si>
    <t>облигации ПАО АНК "Башнефть" 4B02-08-00013-A</t>
  </si>
  <si>
    <t>RU000A0JWGD0</t>
  </si>
  <si>
    <t>облигации ВЭБ.РФ 4B02-116-00004-T-001P</t>
  </si>
  <si>
    <t>Государственная корпорация развития "ВЭБ.РФ"</t>
  </si>
  <si>
    <t>облигации Банк ВТБ ПАО 4B02-252-01000-B-001P</t>
  </si>
  <si>
    <t>Банк ВТБ ПАО</t>
  </si>
  <si>
    <t>облигации  ВЭБ.РФ 4B02-227-00004-T-001P</t>
  </si>
  <si>
    <t>облигации ПАО "НК "Роснефть" 4-08-00122-A</t>
  </si>
  <si>
    <t>RU000A0JTS22</t>
  </si>
  <si>
    <t>облигации Государственная компания "Автодор" 4B02-02-00011-T-003P</t>
  </si>
  <si>
    <t>RU000A104XR2</t>
  </si>
  <si>
    <t>облигации ПАО "СИБУР Холдинг" 4B02-01-65134-D-001P</t>
  </si>
  <si>
    <t>RU000A104XW2</t>
  </si>
  <si>
    <t>облигации  ВЭБ.РФ 4B02-02-00004-T-002P</t>
  </si>
  <si>
    <t>RU000A104Z48</t>
  </si>
  <si>
    <t>Акционерное общество "ААА Управление Капиталом"</t>
  </si>
  <si>
    <t>42004810900470000197</t>
  </si>
  <si>
    <t>42004810067000005075</t>
  </si>
  <si>
    <t>начисление дивидендов (акции обыкновенные ПАО "Сургутнефтегаз" 2-01-00155-A)</t>
  </si>
  <si>
    <t>оплата комиссий по сделкам Т+ (покупка облигаций  24021RMFS)</t>
  </si>
  <si>
    <t>RU000A105559</t>
  </si>
  <si>
    <t>облигации ПАО "ФСК ЕЭС" 4B02-06-65018-D-001P</t>
  </si>
  <si>
    <t>RU000A1052E3</t>
  </si>
  <si>
    <t>облигации АО "ДОМ.РФ" 4B02-11-00739-A-001P</t>
  </si>
  <si>
    <t>RU000A104JQ3</t>
  </si>
  <si>
    <t>облигации ПАО "ГК "САМОЛЕТ" 4B02-11-16493-A-001P</t>
  </si>
  <si>
    <t>публичное акционерное общество "ГРУППА КОМПАНИЙ "САМОЛЕТ"</t>
  </si>
  <si>
    <t>1187746590283</t>
  </si>
  <si>
    <t>RU000A1048A9</t>
  </si>
  <si>
    <t>облигации  ООО «Брусника. Строительство и девелопмент» 4B02-01-00492-R-002P</t>
  </si>
  <si>
    <t>Общество с ограниченной ответственностью «Брусника. Строительство и девелопмент»</t>
  </si>
  <si>
    <t>1186658052470</t>
  </si>
  <si>
    <t>40701810300470000034</t>
  </si>
  <si>
    <t>ПАО АФК "Система"</t>
  </si>
  <si>
    <t xml:space="preserve">начисленный процентный доход по подтверждению №52 от 29.08.2022 к Генеральному соглашению №М61-4785/2016 от 15.02.2016 о порядке поддержания МНО на счетах </t>
  </si>
  <si>
    <t>оплата комиссий по сделкам Т+ (покупка акций ПАО Газпром 1-02-00028-A)</t>
  </si>
  <si>
    <t>оплата комиссий по сделкам Т+ (продажа облигаций федерального займа 26222RMFS )</t>
  </si>
  <si>
    <t>Банк ВТБ (ПАО)</t>
  </si>
  <si>
    <t>42004810243240000017</t>
  </si>
  <si>
    <t>42004810543240000018</t>
  </si>
  <si>
    <t>42004810243240000020</t>
  </si>
  <si>
    <t>Состав инвестиционного портфеля фонда по обязательному пенсионному страхованию на 30.09.2022</t>
  </si>
  <si>
    <t>Состав средств пенсионных резервов фонда на 30.09.2022</t>
  </si>
  <si>
    <t>RU000A0JXN05</t>
  </si>
  <si>
    <t>облигации ОАО "РЖД" 4B02-01-65045-D-001P</t>
  </si>
  <si>
    <t>RU000A102FR3</t>
  </si>
  <si>
    <t>облигации ПАО Сбербанк 4B02-369-01481-B-001P</t>
  </si>
  <si>
    <t>RU000A1055Q0</t>
  </si>
  <si>
    <t>облигации АО "ДОМ.РФ" 4B02-12-00739-A-001P</t>
  </si>
  <si>
    <t>RU000A0ZYLU6</t>
  </si>
  <si>
    <t>облигации АО "ДОМ.РФ" 4B02-01-00739-A-001P</t>
  </si>
  <si>
    <t>RU000A1057P8</t>
  </si>
  <si>
    <t>ПАО "Группа ЛСР"</t>
  </si>
  <si>
    <t>ВЭБ.РФ, ВЭБ</t>
  </si>
  <si>
    <t>АО "Россельхозбанк"</t>
  </si>
  <si>
    <t>RU000A103BR0</t>
  </si>
  <si>
    <t>частичное погашение номинала облигации Группа ЛСР (ПАО) 4B02-04-55234-E-001P</t>
  </si>
  <si>
    <t>42003810867001604605</t>
  </si>
  <si>
    <t>42003810600470000582</t>
  </si>
  <si>
    <t>40701810200000003375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</si>
</sst>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00000"/>
    <numFmt numFmtId="166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104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11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49" fontId="6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4" xfId="0" quotePrefix="1" applyNumberForma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tabSelected="1" topLeftCell="A173" zoomScale="80" zoomScaleNormal="80" workbookViewId="0">
      <selection activeCell="I186" sqref="I186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18.5703125" style="3" customWidth="1"/>
    <col min="9" max="9" width="18.85546875" style="3" customWidth="1"/>
    <col min="10" max="10" width="18.28515625" style="3" customWidth="1"/>
    <col min="11" max="16384" width="9.140625" style="3"/>
  </cols>
  <sheetData>
    <row r="1" spans="1:7" ht="33.75" customHeight="1" x14ac:dyDescent="0.25">
      <c r="A1" s="79" t="s">
        <v>756</v>
      </c>
      <c r="B1" s="80"/>
      <c r="C1" s="80"/>
      <c r="D1" s="80"/>
      <c r="E1" s="80"/>
      <c r="F1" s="80"/>
      <c r="G1" s="80"/>
    </row>
    <row r="2" spans="1:7" ht="18.75" x14ac:dyDescent="0.3">
      <c r="A2" s="4"/>
      <c r="B2" s="4"/>
      <c r="C2" s="4"/>
    </row>
    <row r="3" spans="1:7" x14ac:dyDescent="0.25">
      <c r="A3" s="3" t="s">
        <v>463</v>
      </c>
    </row>
    <row r="4" spans="1:7" ht="30" x14ac:dyDescent="0.25">
      <c r="A4" s="25" t="s">
        <v>0</v>
      </c>
      <c r="B4" s="25" t="s">
        <v>20</v>
      </c>
      <c r="C4" s="25" t="s">
        <v>1</v>
      </c>
      <c r="D4" s="25" t="s">
        <v>22</v>
      </c>
      <c r="E4" s="25" t="s">
        <v>10</v>
      </c>
      <c r="F4" s="25" t="s">
        <v>6</v>
      </c>
      <c r="G4" s="25" t="s">
        <v>2</v>
      </c>
    </row>
    <row r="5" spans="1:7" ht="30" x14ac:dyDescent="0.25">
      <c r="A5" s="25" t="s">
        <v>294</v>
      </c>
      <c r="B5" s="25" t="s">
        <v>176</v>
      </c>
      <c r="C5" s="25" t="s">
        <v>177</v>
      </c>
      <c r="D5" s="25" t="s">
        <v>531</v>
      </c>
      <c r="E5" s="39">
        <v>15668</v>
      </c>
      <c r="F5" s="7">
        <v>14989105.560000001</v>
      </c>
      <c r="G5" s="8">
        <f t="shared" ref="G5:G36" si="0">F5/$F$270</f>
        <v>2.8397001506235663E-3</v>
      </c>
    </row>
    <row r="6" spans="1:7" x14ac:dyDescent="0.25">
      <c r="A6" s="25" t="s">
        <v>674</v>
      </c>
      <c r="B6" s="25" t="s">
        <v>144</v>
      </c>
      <c r="C6" s="25" t="s">
        <v>145</v>
      </c>
      <c r="D6" s="25" t="s">
        <v>675</v>
      </c>
      <c r="E6" s="39">
        <v>10000</v>
      </c>
      <c r="F6" s="7">
        <v>9904000</v>
      </c>
      <c r="G6" s="8">
        <f t="shared" si="0"/>
        <v>1.8763221180340928E-3</v>
      </c>
    </row>
    <row r="7" spans="1:7" x14ac:dyDescent="0.25">
      <c r="A7" s="65" t="s">
        <v>455</v>
      </c>
      <c r="B7" s="65" t="s">
        <v>261</v>
      </c>
      <c r="C7" s="65">
        <v>1077711000102</v>
      </c>
      <c r="D7" s="65" t="s">
        <v>56</v>
      </c>
      <c r="E7" s="39">
        <v>4000</v>
      </c>
      <c r="F7" s="7">
        <v>4035720</v>
      </c>
      <c r="G7" s="8">
        <f t="shared" si="0"/>
        <v>7.6457095094835923E-4</v>
      </c>
    </row>
    <row r="8" spans="1:7" x14ac:dyDescent="0.25">
      <c r="A8" s="47" t="s">
        <v>569</v>
      </c>
      <c r="B8" s="47" t="s">
        <v>261</v>
      </c>
      <c r="C8" s="47" t="s">
        <v>262</v>
      </c>
      <c r="D8" s="47" t="s">
        <v>570</v>
      </c>
      <c r="E8" s="39">
        <v>986</v>
      </c>
      <c r="F8" s="7">
        <v>952559.45</v>
      </c>
      <c r="G8" s="8">
        <f t="shared" si="0"/>
        <v>1.8046328400417918E-4</v>
      </c>
    </row>
    <row r="9" spans="1:7" x14ac:dyDescent="0.25">
      <c r="A9" s="25" t="s">
        <v>454</v>
      </c>
      <c r="B9" s="25" t="s">
        <v>261</v>
      </c>
      <c r="C9" s="25" t="s">
        <v>262</v>
      </c>
      <c r="D9" s="25" t="s">
        <v>55</v>
      </c>
      <c r="E9" s="39">
        <v>49172</v>
      </c>
      <c r="F9" s="7">
        <v>48767314.439999998</v>
      </c>
      <c r="G9" s="8">
        <f t="shared" si="0"/>
        <v>9.2390136026752213E-3</v>
      </c>
    </row>
    <row r="10" spans="1:7" ht="30" x14ac:dyDescent="0.25">
      <c r="A10" s="67" t="s">
        <v>337</v>
      </c>
      <c r="B10" s="67" t="s">
        <v>218</v>
      </c>
      <c r="C10" s="67" t="s">
        <v>219</v>
      </c>
      <c r="D10" s="67" t="s">
        <v>99</v>
      </c>
      <c r="E10" s="39">
        <v>20000</v>
      </c>
      <c r="F10" s="7">
        <v>20438200</v>
      </c>
      <c r="G10" s="8">
        <f t="shared" si="0"/>
        <v>3.8720362189826733E-3</v>
      </c>
    </row>
    <row r="11" spans="1:7" x14ac:dyDescent="0.25">
      <c r="A11" s="47" t="s">
        <v>658</v>
      </c>
      <c r="B11" s="47" t="s">
        <v>144</v>
      </c>
      <c r="C11" s="47" t="s">
        <v>145</v>
      </c>
      <c r="D11" s="47" t="s">
        <v>657</v>
      </c>
      <c r="E11" s="39">
        <v>5010</v>
      </c>
      <c r="F11" s="7">
        <v>5067388.5999999996</v>
      </c>
      <c r="G11" s="8">
        <f t="shared" si="0"/>
        <v>9.6002153784872945E-4</v>
      </c>
    </row>
    <row r="12" spans="1:7" ht="30" x14ac:dyDescent="0.25">
      <c r="A12" s="47" t="s">
        <v>291</v>
      </c>
      <c r="B12" s="47" t="s">
        <v>170</v>
      </c>
      <c r="C12" s="47" t="s">
        <v>171</v>
      </c>
      <c r="D12" s="47" t="s">
        <v>132</v>
      </c>
      <c r="E12" s="39">
        <v>22860</v>
      </c>
      <c r="F12" s="7">
        <v>22703142.449999999</v>
      </c>
      <c r="G12" s="8">
        <f t="shared" si="0"/>
        <v>4.3011316970732755E-3</v>
      </c>
    </row>
    <row r="13" spans="1:7" ht="30" x14ac:dyDescent="0.25">
      <c r="A13" s="25" t="s">
        <v>365</v>
      </c>
      <c r="B13" s="25" t="s">
        <v>245</v>
      </c>
      <c r="C13" s="25" t="s">
        <v>246</v>
      </c>
      <c r="D13" s="25" t="s">
        <v>51</v>
      </c>
      <c r="E13" s="39">
        <v>29997</v>
      </c>
      <c r="F13" s="7">
        <v>29773522.350000001</v>
      </c>
      <c r="G13" s="8">
        <f t="shared" si="0"/>
        <v>5.6406218211921856E-3</v>
      </c>
    </row>
    <row r="14" spans="1:7" ht="30" x14ac:dyDescent="0.25">
      <c r="A14" s="25" t="s">
        <v>366</v>
      </c>
      <c r="B14" s="25" t="s">
        <v>245</v>
      </c>
      <c r="C14" s="25" t="s">
        <v>246</v>
      </c>
      <c r="D14" s="25" t="s">
        <v>545</v>
      </c>
      <c r="E14" s="39">
        <v>67033</v>
      </c>
      <c r="F14" s="7">
        <v>66567120.649999999</v>
      </c>
      <c r="G14" s="8">
        <f t="shared" si="0"/>
        <v>1.2611203635848042E-2</v>
      </c>
    </row>
    <row r="15" spans="1:7" ht="30" x14ac:dyDescent="0.25">
      <c r="A15" s="25" t="s">
        <v>338</v>
      </c>
      <c r="B15" s="25" t="s">
        <v>218</v>
      </c>
      <c r="C15" s="25" t="s">
        <v>219</v>
      </c>
      <c r="D15" s="25" t="s">
        <v>100</v>
      </c>
      <c r="E15" s="39">
        <v>6630</v>
      </c>
      <c r="F15" s="7">
        <v>6523257</v>
      </c>
      <c r="G15" s="8">
        <f t="shared" si="0"/>
        <v>1.2358371759613007E-3</v>
      </c>
    </row>
    <row r="16" spans="1:7" x14ac:dyDescent="0.25">
      <c r="A16" s="65" t="s">
        <v>628</v>
      </c>
      <c r="B16" s="65" t="s">
        <v>144</v>
      </c>
      <c r="C16" s="65" t="s">
        <v>145</v>
      </c>
      <c r="D16" s="65" t="s">
        <v>626</v>
      </c>
      <c r="E16" s="39">
        <v>10000</v>
      </c>
      <c r="F16" s="7">
        <v>9998400</v>
      </c>
      <c r="G16" s="8">
        <f t="shared" si="0"/>
        <v>1.8942062868489574E-3</v>
      </c>
    </row>
    <row r="17" spans="1:7" ht="30" x14ac:dyDescent="0.25">
      <c r="A17" s="25" t="s">
        <v>344</v>
      </c>
      <c r="B17" s="25" t="s">
        <v>218</v>
      </c>
      <c r="C17" s="25" t="s">
        <v>219</v>
      </c>
      <c r="D17" s="25" t="s">
        <v>102</v>
      </c>
      <c r="E17" s="39">
        <v>2</v>
      </c>
      <c r="F17" s="7">
        <v>2059.0300000000002</v>
      </c>
      <c r="G17" s="8">
        <f t="shared" si="0"/>
        <v>3.9008517070837426E-7</v>
      </c>
    </row>
    <row r="18" spans="1:7" ht="30" x14ac:dyDescent="0.25">
      <c r="A18" s="25" t="s">
        <v>283</v>
      </c>
      <c r="B18" s="25" t="s">
        <v>160</v>
      </c>
      <c r="C18" s="25">
        <v>1027700342890</v>
      </c>
      <c r="D18" s="25" t="s">
        <v>105</v>
      </c>
      <c r="E18" s="39">
        <v>1259</v>
      </c>
      <c r="F18" s="7">
        <v>1238456</v>
      </c>
      <c r="G18" s="8">
        <f t="shared" si="0"/>
        <v>2.3462665438328257E-4</v>
      </c>
    </row>
    <row r="19" spans="1:7" ht="30" x14ac:dyDescent="0.25">
      <c r="A19" s="25" t="s">
        <v>284</v>
      </c>
      <c r="B19" s="25" t="s">
        <v>160</v>
      </c>
      <c r="C19" s="25" t="s">
        <v>161</v>
      </c>
      <c r="D19" s="71" t="s">
        <v>511</v>
      </c>
      <c r="E19" s="39">
        <v>270</v>
      </c>
      <c r="F19" s="7">
        <v>271765.8</v>
      </c>
      <c r="G19" s="8">
        <f t="shared" si="0"/>
        <v>5.1486286496893139E-5</v>
      </c>
    </row>
    <row r="20" spans="1:7" ht="30" x14ac:dyDescent="0.25">
      <c r="A20" s="25" t="s">
        <v>340</v>
      </c>
      <c r="B20" s="25" t="s">
        <v>218</v>
      </c>
      <c r="C20" s="25" t="s">
        <v>219</v>
      </c>
      <c r="D20" s="73" t="s">
        <v>101</v>
      </c>
      <c r="E20" s="39">
        <v>53130</v>
      </c>
      <c r="F20" s="7">
        <v>54532632</v>
      </c>
      <c r="G20" s="8">
        <f t="shared" si="0"/>
        <v>1.0331258438632245E-2</v>
      </c>
    </row>
    <row r="21" spans="1:7" ht="15" customHeight="1" x14ac:dyDescent="0.25">
      <c r="A21" s="25" t="s">
        <v>345</v>
      </c>
      <c r="B21" s="25" t="s">
        <v>218</v>
      </c>
      <c r="C21" s="25" t="s">
        <v>219</v>
      </c>
      <c r="D21" s="33" t="s">
        <v>508</v>
      </c>
      <c r="E21" s="39">
        <v>18</v>
      </c>
      <c r="F21" s="7">
        <v>18509.400000000001</v>
      </c>
      <c r="G21" s="8">
        <f t="shared" si="0"/>
        <v>3.5066232442992975E-6</v>
      </c>
    </row>
    <row r="22" spans="1:7" x14ac:dyDescent="0.25">
      <c r="A22" s="25" t="s">
        <v>37</v>
      </c>
      <c r="B22" s="25" t="s">
        <v>144</v>
      </c>
      <c r="C22" s="25" t="s">
        <v>145</v>
      </c>
      <c r="D22" s="65" t="s">
        <v>116</v>
      </c>
      <c r="E22" s="39">
        <v>41337</v>
      </c>
      <c r="F22" s="7">
        <v>42201770.039999999</v>
      </c>
      <c r="G22" s="8">
        <f t="shared" si="0"/>
        <v>7.9951650389984367E-3</v>
      </c>
    </row>
    <row r="23" spans="1:7" x14ac:dyDescent="0.25">
      <c r="A23" s="25" t="s">
        <v>38</v>
      </c>
      <c r="B23" s="25" t="s">
        <v>144</v>
      </c>
      <c r="C23" s="25" t="s">
        <v>145</v>
      </c>
      <c r="D23" s="57" t="s">
        <v>117</v>
      </c>
      <c r="E23" s="39">
        <v>32000</v>
      </c>
      <c r="F23" s="7">
        <v>32409920</v>
      </c>
      <c r="G23" s="8">
        <f t="shared" si="0"/>
        <v>6.1400898364010002E-3</v>
      </c>
    </row>
    <row r="24" spans="1:7" ht="30" x14ac:dyDescent="0.25">
      <c r="A24" s="73" t="s">
        <v>354</v>
      </c>
      <c r="B24" s="73" t="s">
        <v>228</v>
      </c>
      <c r="C24" s="73" t="s">
        <v>229</v>
      </c>
      <c r="D24" s="73" t="s">
        <v>122</v>
      </c>
      <c r="E24" s="39">
        <v>425</v>
      </c>
      <c r="F24" s="7">
        <v>436305</v>
      </c>
      <c r="G24" s="8">
        <f t="shared" si="0"/>
        <v>8.2658392741202035E-5</v>
      </c>
    </row>
    <row r="25" spans="1:7" x14ac:dyDescent="0.25">
      <c r="A25" s="71" t="s">
        <v>40</v>
      </c>
      <c r="B25" s="71" t="s">
        <v>144</v>
      </c>
      <c r="C25" s="71" t="s">
        <v>145</v>
      </c>
      <c r="D25" s="71" t="s">
        <v>80</v>
      </c>
      <c r="E25" s="39">
        <v>88421</v>
      </c>
      <c r="F25" s="7">
        <v>135260250.33000001</v>
      </c>
      <c r="G25" s="8">
        <f t="shared" si="0"/>
        <v>2.5625181682654204E-2</v>
      </c>
    </row>
    <row r="26" spans="1:7" ht="30" x14ac:dyDescent="0.25">
      <c r="A26" s="25" t="s">
        <v>282</v>
      </c>
      <c r="B26" s="25" t="s">
        <v>160</v>
      </c>
      <c r="C26" s="25" t="s">
        <v>161</v>
      </c>
      <c r="D26" s="25" t="s">
        <v>510</v>
      </c>
      <c r="E26" s="39">
        <v>225</v>
      </c>
      <c r="F26" s="7">
        <v>221672.97</v>
      </c>
      <c r="G26" s="8">
        <f t="shared" si="0"/>
        <v>4.1996152724283919E-5</v>
      </c>
    </row>
    <row r="27" spans="1:7" ht="30" x14ac:dyDescent="0.25">
      <c r="A27" s="25" t="s">
        <v>321</v>
      </c>
      <c r="B27" s="25" t="s">
        <v>204</v>
      </c>
      <c r="C27" s="25" t="s">
        <v>205</v>
      </c>
      <c r="D27" s="25" t="s">
        <v>509</v>
      </c>
      <c r="E27" s="39">
        <v>2490</v>
      </c>
      <c r="F27" s="7">
        <v>2572670.0699999998</v>
      </c>
      <c r="G27" s="8">
        <f t="shared" si="0"/>
        <v>4.8739476522065002E-4</v>
      </c>
    </row>
    <row r="28" spans="1:7" ht="30" x14ac:dyDescent="0.25">
      <c r="A28" s="25" t="s">
        <v>322</v>
      </c>
      <c r="B28" s="25" t="s">
        <v>204</v>
      </c>
      <c r="C28" s="25" t="s">
        <v>205</v>
      </c>
      <c r="D28" s="25" t="s">
        <v>71</v>
      </c>
      <c r="E28" s="39">
        <v>34629</v>
      </c>
      <c r="F28" s="7">
        <v>34082900.670000002</v>
      </c>
      <c r="G28" s="8">
        <f t="shared" si="0"/>
        <v>6.4570375983319878E-3</v>
      </c>
    </row>
    <row r="29" spans="1:7" ht="30" x14ac:dyDescent="0.25">
      <c r="A29" s="25" t="s">
        <v>308</v>
      </c>
      <c r="B29" s="25" t="s">
        <v>190</v>
      </c>
      <c r="C29" s="25" t="s">
        <v>191</v>
      </c>
      <c r="D29" s="25" t="s">
        <v>512</v>
      </c>
      <c r="E29" s="39">
        <v>742</v>
      </c>
      <c r="F29" s="7">
        <v>763503.16</v>
      </c>
      <c r="G29" s="8">
        <f t="shared" si="0"/>
        <v>1.4464639199282341E-4</v>
      </c>
    </row>
    <row r="30" spans="1:7" ht="30" x14ac:dyDescent="0.25">
      <c r="A30" s="25" t="s">
        <v>715</v>
      </c>
      <c r="B30" s="25" t="s">
        <v>245</v>
      </c>
      <c r="C30" s="25" t="s">
        <v>246</v>
      </c>
      <c r="D30" s="25" t="s">
        <v>716</v>
      </c>
      <c r="E30" s="39">
        <v>1455</v>
      </c>
      <c r="F30" s="7">
        <v>1545327.5</v>
      </c>
      <c r="G30" s="8">
        <f t="shared" si="0"/>
        <v>2.9276374877386206E-4</v>
      </c>
    </row>
    <row r="31" spans="1:7" x14ac:dyDescent="0.25">
      <c r="A31" s="25" t="s">
        <v>581</v>
      </c>
      <c r="B31" s="25" t="s">
        <v>144</v>
      </c>
      <c r="C31" s="25" t="s">
        <v>145</v>
      </c>
      <c r="D31" s="25" t="s">
        <v>577</v>
      </c>
      <c r="E31" s="39">
        <v>13000</v>
      </c>
      <c r="F31" s="7">
        <v>12061010</v>
      </c>
      <c r="G31" s="8">
        <f t="shared" si="0"/>
        <v>2.2849696919255225E-3</v>
      </c>
    </row>
    <row r="32" spans="1:7" ht="30" x14ac:dyDescent="0.25">
      <c r="A32" s="47" t="s">
        <v>324</v>
      </c>
      <c r="B32" s="47" t="s">
        <v>204</v>
      </c>
      <c r="C32" s="47" t="s">
        <v>205</v>
      </c>
      <c r="D32" s="47" t="s">
        <v>524</v>
      </c>
      <c r="E32" s="39">
        <v>7087</v>
      </c>
      <c r="F32" s="7">
        <v>6854265.9000000004</v>
      </c>
      <c r="G32" s="8">
        <f t="shared" si="0"/>
        <v>1.2985471234912014E-3</v>
      </c>
    </row>
    <row r="33" spans="1:7" x14ac:dyDescent="0.25">
      <c r="A33" s="25" t="s">
        <v>347</v>
      </c>
      <c r="B33" s="25" t="s">
        <v>224</v>
      </c>
      <c r="C33" s="25" t="s">
        <v>225</v>
      </c>
      <c r="D33" s="25" t="s">
        <v>515</v>
      </c>
      <c r="E33" s="39">
        <v>3030</v>
      </c>
      <c r="F33" s="7">
        <v>2917587</v>
      </c>
      <c r="G33" s="8">
        <f t="shared" si="0"/>
        <v>5.5273960211921799E-4</v>
      </c>
    </row>
    <row r="34" spans="1:7" x14ac:dyDescent="0.25">
      <c r="A34" s="25" t="s">
        <v>314</v>
      </c>
      <c r="B34" s="25" t="s">
        <v>200</v>
      </c>
      <c r="C34" s="9" t="s">
        <v>201</v>
      </c>
      <c r="D34" s="25" t="s">
        <v>520</v>
      </c>
      <c r="E34" s="39">
        <v>5000</v>
      </c>
      <c r="F34" s="7">
        <v>4880704.3499999996</v>
      </c>
      <c r="G34" s="8">
        <f t="shared" si="0"/>
        <v>9.2465403104707291E-4</v>
      </c>
    </row>
    <row r="35" spans="1:7" x14ac:dyDescent="0.25">
      <c r="A35" s="25" t="s">
        <v>39</v>
      </c>
      <c r="B35" s="25" t="s">
        <v>144</v>
      </c>
      <c r="C35" s="67" t="s">
        <v>145</v>
      </c>
      <c r="D35" s="25" t="s">
        <v>118</v>
      </c>
      <c r="E35" s="39">
        <v>118984</v>
      </c>
      <c r="F35" s="7">
        <v>123860849.31</v>
      </c>
      <c r="G35" s="8">
        <f t="shared" si="0"/>
        <v>2.346555443445485E-2</v>
      </c>
    </row>
    <row r="36" spans="1:7" ht="30" x14ac:dyDescent="0.25">
      <c r="A36" s="25" t="s">
        <v>339</v>
      </c>
      <c r="B36" s="25" t="s">
        <v>218</v>
      </c>
      <c r="C36" s="65" t="s">
        <v>219</v>
      </c>
      <c r="D36" s="25" t="s">
        <v>95</v>
      </c>
      <c r="E36" s="39">
        <v>65</v>
      </c>
      <c r="F36" s="7">
        <v>67061.91</v>
      </c>
      <c r="G36" s="8">
        <f t="shared" si="0"/>
        <v>1.2704941943720892E-5</v>
      </c>
    </row>
    <row r="37" spans="1:7" x14ac:dyDescent="0.25">
      <c r="A37" s="25" t="s">
        <v>27</v>
      </c>
      <c r="B37" s="25" t="s">
        <v>144</v>
      </c>
      <c r="C37" s="25" t="s">
        <v>145</v>
      </c>
      <c r="D37" s="25" t="s">
        <v>106</v>
      </c>
      <c r="E37" s="39">
        <v>20176</v>
      </c>
      <c r="F37" s="7">
        <v>20324604.010000002</v>
      </c>
      <c r="G37" s="8">
        <f t="shared" ref="G37:G68" si="1">F37/$F$270</f>
        <v>3.8505153518020416E-3</v>
      </c>
    </row>
    <row r="38" spans="1:7" ht="30" x14ac:dyDescent="0.25">
      <c r="A38" s="25" t="s">
        <v>318</v>
      </c>
      <c r="B38" s="25" t="s">
        <v>204</v>
      </c>
      <c r="C38" s="25" t="s">
        <v>205</v>
      </c>
      <c r="D38" s="25" t="s">
        <v>538</v>
      </c>
      <c r="E38" s="39">
        <v>34526</v>
      </c>
      <c r="F38" s="7">
        <v>35336670.479999997</v>
      </c>
      <c r="G38" s="8">
        <f t="shared" si="1"/>
        <v>6.6945654684275446E-3</v>
      </c>
    </row>
    <row r="39" spans="1:7" x14ac:dyDescent="0.25">
      <c r="A39" s="25" t="s">
        <v>28</v>
      </c>
      <c r="B39" s="25" t="s">
        <v>144</v>
      </c>
      <c r="C39" s="25" t="s">
        <v>145</v>
      </c>
      <c r="D39" s="25" t="s">
        <v>107</v>
      </c>
      <c r="E39" s="39">
        <v>39584</v>
      </c>
      <c r="F39" s="7">
        <v>35383238.560000002</v>
      </c>
      <c r="G39" s="8">
        <f t="shared" si="1"/>
        <v>6.7033878349964451E-3</v>
      </c>
    </row>
    <row r="40" spans="1:7" ht="30" x14ac:dyDescent="0.25">
      <c r="A40" s="25" t="s">
        <v>759</v>
      </c>
      <c r="B40" s="25" t="s">
        <v>176</v>
      </c>
      <c r="C40" s="25" t="s">
        <v>177</v>
      </c>
      <c r="D40" s="25" t="s">
        <v>758</v>
      </c>
      <c r="E40" s="39">
        <v>8737</v>
      </c>
      <c r="F40" s="7">
        <v>8947032.9600000009</v>
      </c>
      <c r="G40" s="8">
        <f t="shared" si="1"/>
        <v>1.695023811957597E-3</v>
      </c>
    </row>
    <row r="41" spans="1:7" ht="30" x14ac:dyDescent="0.25">
      <c r="A41" s="25" t="s">
        <v>320</v>
      </c>
      <c r="B41" s="25" t="s">
        <v>204</v>
      </c>
      <c r="C41" s="25" t="s">
        <v>205</v>
      </c>
      <c r="D41" s="25" t="s">
        <v>67</v>
      </c>
      <c r="E41" s="39">
        <v>63997</v>
      </c>
      <c r="F41" s="7">
        <v>64387381.700000003</v>
      </c>
      <c r="G41" s="8">
        <f t="shared" si="1"/>
        <v>1.2198250040994911E-2</v>
      </c>
    </row>
    <row r="42" spans="1:7" x14ac:dyDescent="0.25">
      <c r="A42" s="25" t="s">
        <v>348</v>
      </c>
      <c r="B42" s="25" t="s">
        <v>224</v>
      </c>
      <c r="C42" s="25" t="s">
        <v>225</v>
      </c>
      <c r="D42" s="25" t="s">
        <v>523</v>
      </c>
      <c r="E42" s="39">
        <v>13996</v>
      </c>
      <c r="F42" s="7">
        <v>14895537.92</v>
      </c>
      <c r="G42" s="8">
        <f t="shared" si="1"/>
        <v>2.8219736731938151E-3</v>
      </c>
    </row>
    <row r="43" spans="1:7" ht="30" x14ac:dyDescent="0.25">
      <c r="A43" s="25" t="s">
        <v>341</v>
      </c>
      <c r="B43" s="25" t="s">
        <v>218</v>
      </c>
      <c r="C43" s="25" t="s">
        <v>219</v>
      </c>
      <c r="D43" s="25" t="s">
        <v>96</v>
      </c>
      <c r="E43" s="39">
        <v>129285</v>
      </c>
      <c r="F43" s="7">
        <v>131163511.05</v>
      </c>
      <c r="G43" s="8">
        <f t="shared" si="1"/>
        <v>2.4849050571700743E-2</v>
      </c>
    </row>
    <row r="44" spans="1:7" x14ac:dyDescent="0.25">
      <c r="A44" s="25" t="s">
        <v>276</v>
      </c>
      <c r="B44" s="25" t="s">
        <v>154</v>
      </c>
      <c r="C44" s="32" t="s">
        <v>155</v>
      </c>
      <c r="D44" s="25" t="s">
        <v>519</v>
      </c>
      <c r="E44" s="39">
        <v>4731</v>
      </c>
      <c r="F44" s="7">
        <v>4593044.04</v>
      </c>
      <c r="G44" s="8">
        <f t="shared" si="1"/>
        <v>8.7015651467656175E-4</v>
      </c>
    </row>
    <row r="45" spans="1:7" x14ac:dyDescent="0.25">
      <c r="A45" s="25" t="s">
        <v>315</v>
      </c>
      <c r="B45" s="25" t="s">
        <v>200</v>
      </c>
      <c r="C45" s="25" t="s">
        <v>201</v>
      </c>
      <c r="D45" s="25" t="s">
        <v>48</v>
      </c>
      <c r="E45" s="39">
        <v>8850</v>
      </c>
      <c r="F45" s="7">
        <v>8733445.2300000004</v>
      </c>
      <c r="G45" s="8">
        <f t="shared" si="1"/>
        <v>1.6545594155581934E-3</v>
      </c>
    </row>
    <row r="46" spans="1:7" ht="30" x14ac:dyDescent="0.25">
      <c r="A46" s="25" t="s">
        <v>295</v>
      </c>
      <c r="B46" s="25" t="s">
        <v>176</v>
      </c>
      <c r="C46" s="25" t="s">
        <v>177</v>
      </c>
      <c r="D46" s="25" t="s">
        <v>86</v>
      </c>
      <c r="E46" s="39">
        <v>17452</v>
      </c>
      <c r="F46" s="7">
        <v>16752174.800000001</v>
      </c>
      <c r="G46" s="8">
        <f t="shared" si="1"/>
        <v>3.1737152768995715E-3</v>
      </c>
    </row>
    <row r="47" spans="1:7" x14ac:dyDescent="0.25">
      <c r="A47" s="25" t="s">
        <v>334</v>
      </c>
      <c r="B47" s="25" t="s">
        <v>214</v>
      </c>
      <c r="C47" s="25" t="s">
        <v>215</v>
      </c>
      <c r="D47" s="25" t="s">
        <v>75</v>
      </c>
      <c r="E47" s="39">
        <v>6800</v>
      </c>
      <c r="F47" s="7">
        <v>7028280</v>
      </c>
      <c r="G47" s="8">
        <f t="shared" si="1"/>
        <v>1.3315142584548318E-3</v>
      </c>
    </row>
    <row r="48" spans="1:7" ht="30" x14ac:dyDescent="0.25">
      <c r="A48" s="71" t="s">
        <v>361</v>
      </c>
      <c r="B48" s="71" t="s">
        <v>241</v>
      </c>
      <c r="C48" s="71">
        <v>1024701893336</v>
      </c>
      <c r="D48" s="71" t="s">
        <v>522</v>
      </c>
      <c r="E48" s="39">
        <v>6000</v>
      </c>
      <c r="F48" s="7">
        <v>6026100</v>
      </c>
      <c r="G48" s="8">
        <f t="shared" si="1"/>
        <v>1.1416503145683812E-3</v>
      </c>
    </row>
    <row r="49" spans="1:7" x14ac:dyDescent="0.25">
      <c r="A49" s="65" t="s">
        <v>329</v>
      </c>
      <c r="B49" s="65" t="s">
        <v>206</v>
      </c>
      <c r="C49" s="65" t="s">
        <v>207</v>
      </c>
      <c r="D49" s="65" t="s">
        <v>62</v>
      </c>
      <c r="E49" s="39">
        <v>30000</v>
      </c>
      <c r="F49" s="7">
        <v>30590700</v>
      </c>
      <c r="G49" s="8">
        <f t="shared" si="1"/>
        <v>5.7954368958143708E-3</v>
      </c>
    </row>
    <row r="50" spans="1:7" ht="30" x14ac:dyDescent="0.25">
      <c r="A50" s="65" t="s">
        <v>362</v>
      </c>
      <c r="B50" s="65" t="s">
        <v>241</v>
      </c>
      <c r="C50" s="65" t="s">
        <v>242</v>
      </c>
      <c r="D50" s="65" t="s">
        <v>540</v>
      </c>
      <c r="E50" s="39">
        <v>47503</v>
      </c>
      <c r="F50" s="7">
        <v>46004280.350000001</v>
      </c>
      <c r="G50" s="8">
        <f t="shared" si="1"/>
        <v>8.7155541947643578E-3</v>
      </c>
    </row>
    <row r="51" spans="1:7" x14ac:dyDescent="0.25">
      <c r="A51" s="65" t="s">
        <v>765</v>
      </c>
      <c r="B51" s="65" t="s">
        <v>150</v>
      </c>
      <c r="C51" s="65" t="s">
        <v>151</v>
      </c>
      <c r="D51" s="65" t="s">
        <v>764</v>
      </c>
      <c r="E51" s="39">
        <v>16600</v>
      </c>
      <c r="F51" s="7">
        <v>16771312</v>
      </c>
      <c r="G51" s="8">
        <f t="shared" si="1"/>
        <v>3.1773408374445272E-3</v>
      </c>
    </row>
    <row r="52" spans="1:7" x14ac:dyDescent="0.25">
      <c r="A52" s="25" t="s">
        <v>43</v>
      </c>
      <c r="B52" s="25" t="s">
        <v>146</v>
      </c>
      <c r="C52" s="25" t="s">
        <v>147</v>
      </c>
      <c r="D52" s="25" t="s">
        <v>76</v>
      </c>
      <c r="E52" s="39">
        <v>12725</v>
      </c>
      <c r="F52" s="7">
        <v>3122748.68</v>
      </c>
      <c r="G52" s="8">
        <f t="shared" si="1"/>
        <v>5.9160767541859536E-4</v>
      </c>
    </row>
    <row r="53" spans="1:7" ht="30" x14ac:dyDescent="0.25">
      <c r="A53" s="25" t="s">
        <v>323</v>
      </c>
      <c r="B53" s="25" t="s">
        <v>204</v>
      </c>
      <c r="C53" s="25" t="s">
        <v>205</v>
      </c>
      <c r="D53" s="25" t="s">
        <v>525</v>
      </c>
      <c r="E53" s="39">
        <v>9950</v>
      </c>
      <c r="F53" s="7">
        <v>10019849</v>
      </c>
      <c r="G53" s="8">
        <f t="shared" si="1"/>
        <v>1.8982698200789366E-3</v>
      </c>
    </row>
    <row r="54" spans="1:7" x14ac:dyDescent="0.25">
      <c r="A54" s="71" t="s">
        <v>273</v>
      </c>
      <c r="B54" s="71" t="s">
        <v>150</v>
      </c>
      <c r="C54" s="71" t="s">
        <v>151</v>
      </c>
      <c r="D54" s="71" t="s">
        <v>72</v>
      </c>
      <c r="E54" s="39">
        <v>42700</v>
      </c>
      <c r="F54" s="7">
        <v>41267535.409999996</v>
      </c>
      <c r="G54" s="8">
        <f t="shared" si="1"/>
        <v>7.8181734093838978E-3</v>
      </c>
    </row>
    <row r="55" spans="1:7" ht="30" x14ac:dyDescent="0.25">
      <c r="A55" s="73" t="s">
        <v>342</v>
      </c>
      <c r="B55" s="73" t="s">
        <v>218</v>
      </c>
      <c r="C55" s="73" t="s">
        <v>219</v>
      </c>
      <c r="D55" s="73" t="s">
        <v>97</v>
      </c>
      <c r="E55" s="39">
        <v>8570</v>
      </c>
      <c r="F55" s="7">
        <v>8436907.9000000004</v>
      </c>
      <c r="G55" s="8">
        <f t="shared" si="1"/>
        <v>1.598380139396867E-3</v>
      </c>
    </row>
    <row r="56" spans="1:7" ht="30" x14ac:dyDescent="0.25">
      <c r="A56" s="71" t="s">
        <v>296</v>
      </c>
      <c r="B56" s="71" t="s">
        <v>176</v>
      </c>
      <c r="C56" s="71" t="s">
        <v>177</v>
      </c>
      <c r="D56" s="71" t="s">
        <v>539</v>
      </c>
      <c r="E56" s="39">
        <v>54756</v>
      </c>
      <c r="F56" s="7">
        <v>51029263.200000003</v>
      </c>
      <c r="G56" s="8">
        <f t="shared" si="1"/>
        <v>9.6675419233787554E-3</v>
      </c>
    </row>
    <row r="57" spans="1:7" x14ac:dyDescent="0.25">
      <c r="A57" s="25" t="s">
        <v>669</v>
      </c>
      <c r="B57" s="25" t="s">
        <v>144</v>
      </c>
      <c r="C57" s="25" t="s">
        <v>145</v>
      </c>
      <c r="D57" s="25" t="s">
        <v>656</v>
      </c>
      <c r="E57" s="39">
        <v>10000</v>
      </c>
      <c r="F57" s="7">
        <v>8725150</v>
      </c>
      <c r="G57" s="8">
        <f t="shared" si="1"/>
        <v>1.652987876430247E-3</v>
      </c>
    </row>
    <row r="58" spans="1:7" x14ac:dyDescent="0.25">
      <c r="A58" s="71" t="s">
        <v>582</v>
      </c>
      <c r="B58" s="71" t="s">
        <v>144</v>
      </c>
      <c r="C58" s="71" t="s">
        <v>145</v>
      </c>
      <c r="D58" s="71" t="s">
        <v>578</v>
      </c>
      <c r="E58" s="39">
        <v>5000</v>
      </c>
      <c r="F58" s="7">
        <v>4408200</v>
      </c>
      <c r="G58" s="8">
        <f t="shared" si="1"/>
        <v>8.3513763739073992E-4</v>
      </c>
    </row>
    <row r="59" spans="1:7" x14ac:dyDescent="0.25">
      <c r="A59" s="73" t="s">
        <v>29</v>
      </c>
      <c r="B59" s="73" t="s">
        <v>144</v>
      </c>
      <c r="C59" s="73" t="s">
        <v>145</v>
      </c>
      <c r="D59" s="73" t="s">
        <v>108</v>
      </c>
      <c r="E59" s="39">
        <v>29000</v>
      </c>
      <c r="F59" s="7">
        <v>24981180</v>
      </c>
      <c r="G59" s="8">
        <f t="shared" si="1"/>
        <v>4.7327080541792127E-3</v>
      </c>
    </row>
    <row r="60" spans="1:7" ht="30" x14ac:dyDescent="0.25">
      <c r="A60" s="25" t="s">
        <v>303</v>
      </c>
      <c r="B60" s="25" t="s">
        <v>182</v>
      </c>
      <c r="C60" s="25" t="s">
        <v>183</v>
      </c>
      <c r="D60" s="25" t="s">
        <v>61</v>
      </c>
      <c r="E60" s="39">
        <v>5000</v>
      </c>
      <c r="F60" s="7">
        <v>4670365.95</v>
      </c>
      <c r="G60" s="8">
        <f t="shared" si="1"/>
        <v>8.8480522327325417E-4</v>
      </c>
    </row>
    <row r="61" spans="1:7" ht="30" x14ac:dyDescent="0.25">
      <c r="A61" s="25" t="s">
        <v>343</v>
      </c>
      <c r="B61" s="25" t="s">
        <v>218</v>
      </c>
      <c r="C61" s="25" t="s">
        <v>219</v>
      </c>
      <c r="D61" s="25" t="s">
        <v>98</v>
      </c>
      <c r="E61" s="39">
        <v>15070</v>
      </c>
      <c r="F61" s="7">
        <v>14292388</v>
      </c>
      <c r="G61" s="8">
        <f t="shared" si="1"/>
        <v>2.7077063533850012E-3</v>
      </c>
    </row>
    <row r="62" spans="1:7" ht="30" x14ac:dyDescent="0.25">
      <c r="A62" s="25" t="s">
        <v>690</v>
      </c>
      <c r="B62" s="25" t="s">
        <v>210</v>
      </c>
      <c r="C62" s="25">
        <v>1027700149124</v>
      </c>
      <c r="D62" s="25" t="s">
        <v>514</v>
      </c>
      <c r="E62" s="39">
        <v>1943</v>
      </c>
      <c r="F62" s="7">
        <v>1821484.78</v>
      </c>
      <c r="G62" s="8">
        <f t="shared" si="1"/>
        <v>3.4508200528841519E-4</v>
      </c>
    </row>
    <row r="63" spans="1:7" x14ac:dyDescent="0.25">
      <c r="A63" s="25" t="s">
        <v>330</v>
      </c>
      <c r="B63" s="25" t="s">
        <v>206</v>
      </c>
      <c r="C63" s="25" t="s">
        <v>207</v>
      </c>
      <c r="D63" s="25" t="s">
        <v>63</v>
      </c>
      <c r="E63" s="39">
        <v>20000</v>
      </c>
      <c r="F63" s="7">
        <v>19008800</v>
      </c>
      <c r="G63" s="8">
        <f t="shared" si="1"/>
        <v>3.6012350441525106E-3</v>
      </c>
    </row>
    <row r="64" spans="1:7" x14ac:dyDescent="0.25">
      <c r="A64" s="25" t="s">
        <v>351</v>
      </c>
      <c r="B64" s="25" t="s">
        <v>224</v>
      </c>
      <c r="C64" s="25" t="s">
        <v>225</v>
      </c>
      <c r="D64" s="25" t="s">
        <v>119</v>
      </c>
      <c r="E64" s="39">
        <v>50000</v>
      </c>
      <c r="F64" s="7">
        <v>47270500</v>
      </c>
      <c r="G64" s="8">
        <f t="shared" si="1"/>
        <v>8.9554406987611655E-3</v>
      </c>
    </row>
    <row r="65" spans="1:7" x14ac:dyDescent="0.25">
      <c r="A65" s="25" t="s">
        <v>41</v>
      </c>
      <c r="B65" s="25" t="s">
        <v>144</v>
      </c>
      <c r="C65" s="25" t="s">
        <v>145</v>
      </c>
      <c r="D65" s="25" t="s">
        <v>81</v>
      </c>
      <c r="E65" s="39">
        <v>112363</v>
      </c>
      <c r="F65" s="7">
        <v>148332910.83000001</v>
      </c>
      <c r="G65" s="8">
        <f t="shared" si="1"/>
        <v>2.8101809513601361E-2</v>
      </c>
    </row>
    <row r="66" spans="1:7" ht="30" x14ac:dyDescent="0.25">
      <c r="A66" s="25" t="s">
        <v>297</v>
      </c>
      <c r="B66" s="25" t="s">
        <v>176</v>
      </c>
      <c r="C66" s="25" t="s">
        <v>177</v>
      </c>
      <c r="D66" s="25" t="s">
        <v>87</v>
      </c>
      <c r="E66" s="39">
        <v>60000</v>
      </c>
      <c r="F66" s="7">
        <v>60594695.399999999</v>
      </c>
      <c r="G66" s="8">
        <f t="shared" si="1"/>
        <v>1.1479722053166266E-2</v>
      </c>
    </row>
    <row r="67" spans="1:7" ht="30" x14ac:dyDescent="0.25">
      <c r="A67" s="25" t="s">
        <v>299</v>
      </c>
      <c r="B67" s="25" t="s">
        <v>176</v>
      </c>
      <c r="C67" s="25" t="s">
        <v>177</v>
      </c>
      <c r="D67" s="25" t="s">
        <v>88</v>
      </c>
      <c r="E67" s="39">
        <v>28470</v>
      </c>
      <c r="F67" s="7">
        <v>27470703</v>
      </c>
      <c r="G67" s="8">
        <f t="shared" si="1"/>
        <v>5.2043505287606533E-3</v>
      </c>
    </row>
    <row r="68" spans="1:7" x14ac:dyDescent="0.25">
      <c r="A68" s="25" t="s">
        <v>359</v>
      </c>
      <c r="B68" s="25" t="s">
        <v>239</v>
      </c>
      <c r="C68" s="25" t="s">
        <v>240</v>
      </c>
      <c r="D68" s="25" t="s">
        <v>518</v>
      </c>
      <c r="E68" s="39">
        <v>4500</v>
      </c>
      <c r="F68" s="7">
        <v>4473585</v>
      </c>
      <c r="G68" s="8">
        <f t="shared" si="1"/>
        <v>8.4752488715726453E-4</v>
      </c>
    </row>
    <row r="69" spans="1:7" ht="30.75" customHeight="1" x14ac:dyDescent="0.25">
      <c r="A69" s="25" t="s">
        <v>554</v>
      </c>
      <c r="B69" s="25" t="s">
        <v>255</v>
      </c>
      <c r="C69" s="9" t="s">
        <v>256</v>
      </c>
      <c r="D69" s="25" t="s">
        <v>546</v>
      </c>
      <c r="E69" s="39">
        <v>47</v>
      </c>
      <c r="F69" s="7">
        <v>45131.75</v>
      </c>
      <c r="G69" s="8">
        <f t="shared" ref="G69:G100" si="2">F69/$F$270</f>
        <v>8.550252499049392E-6</v>
      </c>
    </row>
    <row r="70" spans="1:7" ht="30.75" customHeight="1" x14ac:dyDescent="0.25">
      <c r="A70" s="46" t="s">
        <v>281</v>
      </c>
      <c r="B70" s="46" t="s">
        <v>160</v>
      </c>
      <c r="C70" s="9" t="s">
        <v>161</v>
      </c>
      <c r="D70" s="46" t="s">
        <v>103</v>
      </c>
      <c r="E70" s="39">
        <v>40500</v>
      </c>
      <c r="F70" s="7">
        <v>41914260</v>
      </c>
      <c r="G70" s="8">
        <f t="shared" si="2"/>
        <v>7.9406959914208059E-3</v>
      </c>
    </row>
    <row r="71" spans="1:7" ht="30" x14ac:dyDescent="0.25">
      <c r="A71" s="25" t="s">
        <v>360</v>
      </c>
      <c r="B71" s="25" t="s">
        <v>241</v>
      </c>
      <c r="C71" s="25" t="s">
        <v>242</v>
      </c>
      <c r="D71" s="25" t="s">
        <v>131</v>
      </c>
      <c r="E71" s="39">
        <v>5246</v>
      </c>
      <c r="F71" s="7">
        <v>5248203.32</v>
      </c>
      <c r="G71" s="8">
        <f t="shared" si="2"/>
        <v>9.942770566696243E-4</v>
      </c>
    </row>
    <row r="72" spans="1:7" ht="30" x14ac:dyDescent="0.25">
      <c r="A72" s="25" t="s">
        <v>289</v>
      </c>
      <c r="B72" s="25" t="s">
        <v>168</v>
      </c>
      <c r="C72" s="25" t="s">
        <v>169</v>
      </c>
      <c r="D72" s="25" t="s">
        <v>527</v>
      </c>
      <c r="E72" s="39">
        <v>10200</v>
      </c>
      <c r="F72" s="7">
        <v>10402532.83</v>
      </c>
      <c r="G72" s="8">
        <f t="shared" si="2"/>
        <v>1.9707696317149423E-3</v>
      </c>
    </row>
    <row r="73" spans="1:7" x14ac:dyDescent="0.25">
      <c r="A73" s="57" t="s">
        <v>30</v>
      </c>
      <c r="B73" s="57" t="s">
        <v>144</v>
      </c>
      <c r="C73" s="71" t="s">
        <v>145</v>
      </c>
      <c r="D73" s="57" t="s">
        <v>109</v>
      </c>
      <c r="E73" s="39">
        <v>110473</v>
      </c>
      <c r="F73" s="7">
        <v>106985367.39</v>
      </c>
      <c r="G73" s="8">
        <f t="shared" si="2"/>
        <v>2.026847850765957E-2</v>
      </c>
    </row>
    <row r="74" spans="1:7" ht="30" x14ac:dyDescent="0.25">
      <c r="A74" s="25" t="s">
        <v>325</v>
      </c>
      <c r="B74" s="25" t="s">
        <v>204</v>
      </c>
      <c r="C74" s="71" t="s">
        <v>205</v>
      </c>
      <c r="D74" s="25" t="s">
        <v>68</v>
      </c>
      <c r="E74" s="39">
        <v>9426</v>
      </c>
      <c r="F74" s="7">
        <v>9315527.2799999993</v>
      </c>
      <c r="G74" s="8">
        <f t="shared" si="2"/>
        <v>1.7648354075741085E-3</v>
      </c>
    </row>
    <row r="75" spans="1:7" x14ac:dyDescent="0.25">
      <c r="A75" s="25" t="s">
        <v>274</v>
      </c>
      <c r="B75" s="25" t="s">
        <v>150</v>
      </c>
      <c r="C75" s="67" t="s">
        <v>151</v>
      </c>
      <c r="D75" s="25" t="s">
        <v>544</v>
      </c>
      <c r="E75" s="39">
        <v>2500</v>
      </c>
      <c r="F75" s="7">
        <v>2464863.0499999998</v>
      </c>
      <c r="G75" s="8">
        <f t="shared" si="2"/>
        <v>4.6697062385298607E-4</v>
      </c>
    </row>
    <row r="76" spans="1:7" ht="30" x14ac:dyDescent="0.25">
      <c r="A76" s="25" t="s">
        <v>367</v>
      </c>
      <c r="B76" s="25" t="s">
        <v>507</v>
      </c>
      <c r="C76" s="9" t="s">
        <v>248</v>
      </c>
      <c r="D76" s="25" t="s">
        <v>513</v>
      </c>
      <c r="E76" s="39">
        <v>1296</v>
      </c>
      <c r="F76" s="7">
        <v>1306743.8400000001</v>
      </c>
      <c r="G76" s="8">
        <f t="shared" si="2"/>
        <v>2.4756384991890187E-4</v>
      </c>
    </row>
    <row r="77" spans="1:7" x14ac:dyDescent="0.25">
      <c r="A77" s="25" t="s">
        <v>31</v>
      </c>
      <c r="B77" s="25" t="s">
        <v>144</v>
      </c>
      <c r="C77" s="25" t="s">
        <v>145</v>
      </c>
      <c r="D77" s="25" t="s">
        <v>110</v>
      </c>
      <c r="E77" s="39">
        <v>109991</v>
      </c>
      <c r="F77" s="7">
        <v>104516826.05</v>
      </c>
      <c r="G77" s="8">
        <f t="shared" si="2"/>
        <v>1.9800811028305419E-2</v>
      </c>
    </row>
    <row r="78" spans="1:7" ht="30" x14ac:dyDescent="0.25">
      <c r="A78" s="25" t="s">
        <v>336</v>
      </c>
      <c r="B78" s="25" t="s">
        <v>216</v>
      </c>
      <c r="C78" s="65" t="s">
        <v>217</v>
      </c>
      <c r="D78" s="25" t="s">
        <v>124</v>
      </c>
      <c r="E78" s="39">
        <v>2070</v>
      </c>
      <c r="F78" s="7">
        <v>2033098.25</v>
      </c>
      <c r="G78" s="8">
        <f t="shared" si="2"/>
        <v>3.8517237627336509E-4</v>
      </c>
    </row>
    <row r="79" spans="1:7" ht="30" x14ac:dyDescent="0.25">
      <c r="A79" s="25" t="s">
        <v>404</v>
      </c>
      <c r="B79" s="25" t="s">
        <v>507</v>
      </c>
      <c r="C79" s="57" t="s">
        <v>248</v>
      </c>
      <c r="D79" s="25" t="s">
        <v>425</v>
      </c>
      <c r="E79" s="39">
        <v>60900</v>
      </c>
      <c r="F79" s="7">
        <v>60860532.899999999</v>
      </c>
      <c r="G79" s="8">
        <f t="shared" si="2"/>
        <v>1.1530085217650605E-2</v>
      </c>
    </row>
    <row r="80" spans="1:7" x14ac:dyDescent="0.25">
      <c r="A80" s="25" t="s">
        <v>355</v>
      </c>
      <c r="B80" s="25" t="s">
        <v>230</v>
      </c>
      <c r="C80" s="25" t="s">
        <v>231</v>
      </c>
      <c r="D80" s="25" t="s">
        <v>532</v>
      </c>
      <c r="E80" s="39">
        <v>26783</v>
      </c>
      <c r="F80" s="7">
        <v>27201462.940000001</v>
      </c>
      <c r="G80" s="8">
        <f t="shared" si="2"/>
        <v>5.153342746083066E-3</v>
      </c>
    </row>
    <row r="81" spans="1:7" x14ac:dyDescent="0.25">
      <c r="A81" s="25" t="s">
        <v>620</v>
      </c>
      <c r="B81" s="25" t="s">
        <v>154</v>
      </c>
      <c r="C81" s="47" t="s">
        <v>155</v>
      </c>
      <c r="D81" s="25" t="s">
        <v>621</v>
      </c>
      <c r="E81" s="39">
        <v>97</v>
      </c>
      <c r="F81" s="7">
        <v>104838.29</v>
      </c>
      <c r="G81" s="8">
        <f t="shared" si="2"/>
        <v>1.9861712676077591E-5</v>
      </c>
    </row>
    <row r="82" spans="1:7" x14ac:dyDescent="0.25">
      <c r="A82" s="25" t="s">
        <v>309</v>
      </c>
      <c r="B82" s="25" t="s">
        <v>192</v>
      </c>
      <c r="C82" s="25" t="s">
        <v>193</v>
      </c>
      <c r="D82" s="25" t="s">
        <v>542</v>
      </c>
      <c r="E82" s="39">
        <v>49775</v>
      </c>
      <c r="F82" s="7">
        <v>50699819.5</v>
      </c>
      <c r="G82" s="8">
        <f t="shared" si="2"/>
        <v>9.605128504461451E-3</v>
      </c>
    </row>
    <row r="83" spans="1:7" x14ac:dyDescent="0.25">
      <c r="A83" s="73" t="s">
        <v>32</v>
      </c>
      <c r="B83" s="73" t="s">
        <v>144</v>
      </c>
      <c r="C83" s="73" t="s">
        <v>145</v>
      </c>
      <c r="D83" s="73" t="s">
        <v>111</v>
      </c>
      <c r="E83" s="39">
        <v>26000</v>
      </c>
      <c r="F83" s="7">
        <v>23981620</v>
      </c>
      <c r="G83" s="8">
        <f t="shared" si="2"/>
        <v>4.5433404717577508E-3</v>
      </c>
    </row>
    <row r="84" spans="1:7" x14ac:dyDescent="0.25">
      <c r="A84" s="25" t="s">
        <v>286</v>
      </c>
      <c r="B84" s="25" t="s">
        <v>162</v>
      </c>
      <c r="C84" s="25" t="s">
        <v>163</v>
      </c>
      <c r="D84" s="25" t="s">
        <v>537</v>
      </c>
      <c r="E84" s="39">
        <v>34000</v>
      </c>
      <c r="F84" s="7">
        <v>36137580</v>
      </c>
      <c r="G84" s="8">
        <f t="shared" si="2"/>
        <v>6.8462985305155974E-3</v>
      </c>
    </row>
    <row r="85" spans="1:7" ht="30" x14ac:dyDescent="0.25">
      <c r="A85" s="65" t="s">
        <v>353</v>
      </c>
      <c r="B85" s="65" t="s">
        <v>226</v>
      </c>
      <c r="C85" s="65" t="s">
        <v>227</v>
      </c>
      <c r="D85" s="65" t="s">
        <v>121</v>
      </c>
      <c r="E85" s="39">
        <v>112999</v>
      </c>
      <c r="F85" s="7">
        <v>120395914.54000001</v>
      </c>
      <c r="G85" s="8">
        <f t="shared" si="2"/>
        <v>2.2809119282344956E-2</v>
      </c>
    </row>
    <row r="86" spans="1:7" x14ac:dyDescent="0.25">
      <c r="A86" s="25" t="s">
        <v>357</v>
      </c>
      <c r="B86" s="25" t="s">
        <v>232</v>
      </c>
      <c r="C86" s="25" t="s">
        <v>233</v>
      </c>
      <c r="D86" s="25" t="s">
        <v>125</v>
      </c>
      <c r="E86" s="39">
        <v>80000</v>
      </c>
      <c r="F86" s="7">
        <v>80105600</v>
      </c>
      <c r="G86" s="8">
        <f t="shared" si="2"/>
        <v>1.5176081286186575E-2</v>
      </c>
    </row>
    <row r="87" spans="1:7" ht="30" x14ac:dyDescent="0.25">
      <c r="A87" s="25" t="s">
        <v>290</v>
      </c>
      <c r="B87" s="25" t="s">
        <v>168</v>
      </c>
      <c r="C87" s="25" t="s">
        <v>169</v>
      </c>
      <c r="D87" s="25" t="s">
        <v>533</v>
      </c>
      <c r="E87" s="39">
        <v>21200</v>
      </c>
      <c r="F87" s="7">
        <v>21497568.710000001</v>
      </c>
      <c r="G87" s="8">
        <f t="shared" si="2"/>
        <v>4.0727346177837891E-3</v>
      </c>
    </row>
    <row r="88" spans="1:7" x14ac:dyDescent="0.25">
      <c r="A88" s="25" t="s">
        <v>34</v>
      </c>
      <c r="B88" s="25" t="s">
        <v>144</v>
      </c>
      <c r="C88" s="25" t="s">
        <v>145</v>
      </c>
      <c r="D88" s="25" t="s">
        <v>113</v>
      </c>
      <c r="E88" s="39">
        <v>24000</v>
      </c>
      <c r="F88" s="7">
        <v>21364560</v>
      </c>
      <c r="G88" s="8">
        <f t="shared" si="2"/>
        <v>4.0475359925349818E-3</v>
      </c>
    </row>
    <row r="89" spans="1:7" x14ac:dyDescent="0.25">
      <c r="A89" s="25" t="s">
        <v>33</v>
      </c>
      <c r="B89" s="25" t="s">
        <v>144</v>
      </c>
      <c r="C89" s="32">
        <v>1037739085636</v>
      </c>
      <c r="D89" s="25" t="s">
        <v>112</v>
      </c>
      <c r="E89" s="39">
        <v>58985</v>
      </c>
      <c r="F89" s="7">
        <v>55532607.950000003</v>
      </c>
      <c r="G89" s="8">
        <f t="shared" si="2"/>
        <v>1.0520704823172548E-2</v>
      </c>
    </row>
    <row r="90" spans="1:7" ht="30" x14ac:dyDescent="0.25">
      <c r="A90" s="25" t="s">
        <v>326</v>
      </c>
      <c r="B90" s="25" t="s">
        <v>204</v>
      </c>
      <c r="C90" s="25" t="s">
        <v>205</v>
      </c>
      <c r="D90" s="25" t="s">
        <v>69</v>
      </c>
      <c r="E90" s="39">
        <v>3607</v>
      </c>
      <c r="F90" s="7">
        <v>3572841.71</v>
      </c>
      <c r="G90" s="8">
        <f t="shared" si="2"/>
        <v>6.7687822341556448E-4</v>
      </c>
    </row>
    <row r="91" spans="1:7" x14ac:dyDescent="0.25">
      <c r="A91" s="25" t="s">
        <v>456</v>
      </c>
      <c r="B91" s="25" t="s">
        <v>261</v>
      </c>
      <c r="C91" s="25" t="s">
        <v>262</v>
      </c>
      <c r="D91" s="25" t="s">
        <v>57</v>
      </c>
      <c r="E91" s="39">
        <v>116750</v>
      </c>
      <c r="F91" s="7">
        <v>116552692.5</v>
      </c>
      <c r="G91" s="8">
        <f t="shared" si="2"/>
        <v>2.2081017251027499E-2</v>
      </c>
    </row>
    <row r="92" spans="1:7" ht="30" x14ac:dyDescent="0.25">
      <c r="A92" s="25" t="s">
        <v>332</v>
      </c>
      <c r="B92" s="25" t="s">
        <v>210</v>
      </c>
      <c r="C92" s="25" t="s">
        <v>211</v>
      </c>
      <c r="D92" s="25" t="s">
        <v>78</v>
      </c>
      <c r="E92" s="39">
        <v>35060</v>
      </c>
      <c r="F92" s="7">
        <v>32996368.399999999</v>
      </c>
      <c r="G92" s="8">
        <f t="shared" si="2"/>
        <v>6.2511930375324324E-3</v>
      </c>
    </row>
    <row r="93" spans="1:7" ht="30" x14ac:dyDescent="0.25">
      <c r="A93" s="25" t="s">
        <v>551</v>
      </c>
      <c r="B93" s="25" t="s">
        <v>152</v>
      </c>
      <c r="C93" s="25" t="s">
        <v>153</v>
      </c>
      <c r="D93" s="25" t="s">
        <v>547</v>
      </c>
      <c r="E93" s="39">
        <v>1485</v>
      </c>
      <c r="F93" s="7">
        <v>1479980.7</v>
      </c>
      <c r="G93" s="8">
        <f t="shared" si="2"/>
        <v>2.8038373603327739E-4</v>
      </c>
    </row>
    <row r="94" spans="1:7" ht="30" x14ac:dyDescent="0.25">
      <c r="A94" s="25" t="s">
        <v>368</v>
      </c>
      <c r="B94" s="25" t="s">
        <v>507</v>
      </c>
      <c r="C94" s="25" t="s">
        <v>248</v>
      </c>
      <c r="D94" s="25" t="s">
        <v>49</v>
      </c>
      <c r="E94" s="39">
        <v>23250</v>
      </c>
      <c r="F94" s="7">
        <v>23046562.5</v>
      </c>
      <c r="G94" s="8">
        <f t="shared" si="2"/>
        <v>4.3661929486475265E-3</v>
      </c>
    </row>
    <row r="95" spans="1:7" ht="30" x14ac:dyDescent="0.25">
      <c r="A95" s="25" t="s">
        <v>307</v>
      </c>
      <c r="B95" s="25" t="s">
        <v>188</v>
      </c>
      <c r="C95" s="25" t="s">
        <v>189</v>
      </c>
      <c r="D95" s="25" t="s">
        <v>530</v>
      </c>
      <c r="E95" s="39">
        <v>12197</v>
      </c>
      <c r="F95" s="7">
        <v>11777057.289999999</v>
      </c>
      <c r="G95" s="8">
        <f t="shared" si="2"/>
        <v>2.2311745838632527E-3</v>
      </c>
    </row>
    <row r="96" spans="1:7" ht="30" x14ac:dyDescent="0.25">
      <c r="A96" s="25" t="s">
        <v>311</v>
      </c>
      <c r="B96" s="25" t="s">
        <v>196</v>
      </c>
      <c r="C96" s="25" t="s">
        <v>197</v>
      </c>
      <c r="D96" s="25" t="s">
        <v>541</v>
      </c>
      <c r="E96" s="39">
        <v>48000</v>
      </c>
      <c r="F96" s="7">
        <v>47306400</v>
      </c>
      <c r="G96" s="8">
        <f t="shared" si="2"/>
        <v>8.9622419875371589E-3</v>
      </c>
    </row>
    <row r="97" spans="1:7" x14ac:dyDescent="0.25">
      <c r="A97" s="25" t="s">
        <v>277</v>
      </c>
      <c r="B97" s="25" t="s">
        <v>154</v>
      </c>
      <c r="C97" s="25" t="s">
        <v>155</v>
      </c>
      <c r="D97" s="25" t="s">
        <v>517</v>
      </c>
      <c r="E97" s="39">
        <v>4000</v>
      </c>
      <c r="F97" s="7">
        <v>3977522.24</v>
      </c>
      <c r="G97" s="8">
        <f t="shared" si="2"/>
        <v>7.5354533056184471E-4</v>
      </c>
    </row>
    <row r="98" spans="1:7" x14ac:dyDescent="0.25">
      <c r="A98" s="25" t="s">
        <v>372</v>
      </c>
      <c r="B98" s="25" t="s">
        <v>249</v>
      </c>
      <c r="C98" s="25" t="s">
        <v>250</v>
      </c>
      <c r="D98" s="25" t="s">
        <v>93</v>
      </c>
      <c r="E98" s="39">
        <v>30720</v>
      </c>
      <c r="F98" s="7">
        <v>29861323.16</v>
      </c>
      <c r="G98" s="8">
        <f t="shared" si="2"/>
        <v>5.6572557672527985E-3</v>
      </c>
    </row>
    <row r="99" spans="1:7" ht="30" x14ac:dyDescent="0.25">
      <c r="A99" s="25" t="s">
        <v>317</v>
      </c>
      <c r="B99" s="25" t="s">
        <v>202</v>
      </c>
      <c r="C99" s="25" t="s">
        <v>203</v>
      </c>
      <c r="D99" s="25" t="s">
        <v>536</v>
      </c>
      <c r="E99" s="39">
        <v>33065</v>
      </c>
      <c r="F99" s="7">
        <v>31024558.850000001</v>
      </c>
      <c r="G99" s="8">
        <f t="shared" si="2"/>
        <v>5.8776318631366484E-3</v>
      </c>
    </row>
    <row r="100" spans="1:7" x14ac:dyDescent="0.25">
      <c r="A100" s="25" t="s">
        <v>711</v>
      </c>
      <c r="B100" s="25" t="s">
        <v>208</v>
      </c>
      <c r="C100" s="25">
        <v>5067847227300</v>
      </c>
      <c r="D100" s="25" t="s">
        <v>714</v>
      </c>
      <c r="E100" s="51">
        <v>1424</v>
      </c>
      <c r="F100" s="7">
        <v>1095340.8</v>
      </c>
      <c r="G100" s="8">
        <f t="shared" si="2"/>
        <v>2.0751334509543193E-4</v>
      </c>
    </row>
    <row r="101" spans="1:7" x14ac:dyDescent="0.25">
      <c r="A101" s="25" t="s">
        <v>552</v>
      </c>
      <c r="B101" s="25" t="s">
        <v>222</v>
      </c>
      <c r="C101" s="25" t="s">
        <v>223</v>
      </c>
      <c r="D101" s="25" t="s">
        <v>548</v>
      </c>
      <c r="E101" s="39">
        <v>34802</v>
      </c>
      <c r="F101" s="7">
        <v>33509801.739999998</v>
      </c>
      <c r="G101" s="8">
        <f t="shared" ref="G101:G132" si="3">F101/$F$270</f>
        <v>6.3484634668517096E-3</v>
      </c>
    </row>
    <row r="102" spans="1:7" x14ac:dyDescent="0.25">
      <c r="A102" s="25" t="s">
        <v>316</v>
      </c>
      <c r="B102" s="25" t="s">
        <v>200</v>
      </c>
      <c r="C102" s="25" t="s">
        <v>201</v>
      </c>
      <c r="D102" s="25" t="s">
        <v>516</v>
      </c>
      <c r="E102" s="39">
        <v>3294</v>
      </c>
      <c r="F102" s="7">
        <v>3296898.72</v>
      </c>
      <c r="G102" s="8">
        <f t="shared" si="3"/>
        <v>6.2460056434312302E-4</v>
      </c>
    </row>
    <row r="103" spans="1:7" x14ac:dyDescent="0.25">
      <c r="A103" s="25" t="s">
        <v>287</v>
      </c>
      <c r="B103" s="25" t="s">
        <v>164</v>
      </c>
      <c r="C103" s="25" t="s">
        <v>165</v>
      </c>
      <c r="D103" s="25" t="s">
        <v>128</v>
      </c>
      <c r="E103" s="39">
        <v>14826</v>
      </c>
      <c r="F103" s="7">
        <v>15066962.52</v>
      </c>
      <c r="G103" s="8">
        <f t="shared" si="3"/>
        <v>2.8544502249461525E-3</v>
      </c>
    </row>
    <row r="104" spans="1:7" x14ac:dyDescent="0.25">
      <c r="A104" s="25" t="s">
        <v>710</v>
      </c>
      <c r="B104" s="25" t="s">
        <v>208</v>
      </c>
      <c r="C104" s="25" t="s">
        <v>209</v>
      </c>
      <c r="D104" s="25" t="s">
        <v>713</v>
      </c>
      <c r="E104" s="51">
        <v>15054</v>
      </c>
      <c r="F104" s="7">
        <v>14714168.220000001</v>
      </c>
      <c r="G104" s="8">
        <f t="shared" si="3"/>
        <v>2.787613012889776E-3</v>
      </c>
    </row>
    <row r="105" spans="1:7" ht="30" x14ac:dyDescent="0.25">
      <c r="A105" s="47" t="s">
        <v>369</v>
      </c>
      <c r="B105" s="47" t="s">
        <v>507</v>
      </c>
      <c r="C105" s="47" t="s">
        <v>248</v>
      </c>
      <c r="D105" s="47" t="s">
        <v>543</v>
      </c>
      <c r="E105" s="39">
        <v>55000</v>
      </c>
      <c r="F105" s="7">
        <v>52423800</v>
      </c>
      <c r="G105" s="8">
        <f t="shared" si="3"/>
        <v>9.9317382321683842E-3</v>
      </c>
    </row>
    <row r="106" spans="1:7" x14ac:dyDescent="0.25">
      <c r="A106" s="25" t="s">
        <v>328</v>
      </c>
      <c r="B106" s="25" t="s">
        <v>206</v>
      </c>
      <c r="C106" s="25" t="s">
        <v>207</v>
      </c>
      <c r="D106" s="25" t="s">
        <v>64</v>
      </c>
      <c r="E106" s="39">
        <v>2000</v>
      </c>
      <c r="F106" s="7">
        <v>1877520</v>
      </c>
      <c r="G106" s="8">
        <f t="shared" si="3"/>
        <v>3.5569793043733545E-4</v>
      </c>
    </row>
    <row r="107" spans="1:7" ht="30" x14ac:dyDescent="0.25">
      <c r="A107" s="25" t="s">
        <v>285</v>
      </c>
      <c r="B107" s="25" t="s">
        <v>160</v>
      </c>
      <c r="C107" s="25" t="s">
        <v>161</v>
      </c>
      <c r="D107" s="25" t="s">
        <v>104</v>
      </c>
      <c r="E107" s="39">
        <v>13903</v>
      </c>
      <c r="F107" s="7">
        <v>13589487.35</v>
      </c>
      <c r="G107" s="8">
        <f t="shared" si="3"/>
        <v>2.5745411639286663E-3</v>
      </c>
    </row>
    <row r="108" spans="1:7" x14ac:dyDescent="0.25">
      <c r="A108" s="25" t="s">
        <v>457</v>
      </c>
      <c r="B108" s="25" t="s">
        <v>261</v>
      </c>
      <c r="C108" s="32" t="s">
        <v>262</v>
      </c>
      <c r="D108" s="25" t="s">
        <v>58</v>
      </c>
      <c r="E108" s="39">
        <v>13459</v>
      </c>
      <c r="F108" s="7">
        <v>12126635.01</v>
      </c>
      <c r="G108" s="8">
        <f t="shared" si="3"/>
        <v>2.2974024118123568E-3</v>
      </c>
    </row>
    <row r="109" spans="1:7" x14ac:dyDescent="0.25">
      <c r="A109" s="25" t="s">
        <v>35</v>
      </c>
      <c r="B109" s="25" t="s">
        <v>144</v>
      </c>
      <c r="C109" s="32" t="s">
        <v>145</v>
      </c>
      <c r="D109" s="25" t="s">
        <v>114</v>
      </c>
      <c r="E109" s="39">
        <v>89754</v>
      </c>
      <c r="F109" s="7">
        <v>78810664.299999997</v>
      </c>
      <c r="G109" s="8">
        <f t="shared" si="3"/>
        <v>1.4930754499500189E-2</v>
      </c>
    </row>
    <row r="110" spans="1:7" ht="30" x14ac:dyDescent="0.25">
      <c r="A110" s="25" t="s">
        <v>292</v>
      </c>
      <c r="B110" s="25" t="s">
        <v>172</v>
      </c>
      <c r="C110" s="25">
        <v>1064205128745</v>
      </c>
      <c r="D110" s="25" t="s">
        <v>133</v>
      </c>
      <c r="E110" s="39">
        <v>3850</v>
      </c>
      <c r="F110" s="7">
        <v>3687876.5</v>
      </c>
      <c r="G110" s="8">
        <f t="shared" si="3"/>
        <v>6.9867167260987046E-4</v>
      </c>
    </row>
    <row r="111" spans="1:7" ht="30" x14ac:dyDescent="0.25">
      <c r="A111" s="25" t="s">
        <v>460</v>
      </c>
      <c r="B111" s="25" t="s">
        <v>263</v>
      </c>
      <c r="C111" s="25" t="s">
        <v>264</v>
      </c>
      <c r="D111" s="25" t="s">
        <v>46</v>
      </c>
      <c r="E111" s="39">
        <v>35722</v>
      </c>
      <c r="F111" s="7">
        <v>31943684.059999999</v>
      </c>
      <c r="G111" s="8">
        <f t="shared" si="3"/>
        <v>6.0517609989167095E-3</v>
      </c>
    </row>
    <row r="112" spans="1:7" ht="30" x14ac:dyDescent="0.25">
      <c r="A112" s="25" t="s">
        <v>358</v>
      </c>
      <c r="B112" s="25" t="s">
        <v>235</v>
      </c>
      <c r="C112" s="25" t="s">
        <v>236</v>
      </c>
      <c r="D112" s="25" t="s">
        <v>529</v>
      </c>
      <c r="E112" s="39">
        <v>34628</v>
      </c>
      <c r="F112" s="7">
        <v>34285579.060000002</v>
      </c>
      <c r="G112" s="8">
        <f t="shared" si="3"/>
        <v>6.4954352100044981E-3</v>
      </c>
    </row>
    <row r="113" spans="1:7" x14ac:dyDescent="0.25">
      <c r="A113" s="25" t="s">
        <v>593</v>
      </c>
      <c r="B113" s="25" t="s">
        <v>144</v>
      </c>
      <c r="C113" s="25" t="s">
        <v>145</v>
      </c>
      <c r="D113" s="25" t="s">
        <v>590</v>
      </c>
      <c r="E113" s="39">
        <v>55900</v>
      </c>
      <c r="F113" s="7">
        <v>56691723</v>
      </c>
      <c r="G113" s="8">
        <f t="shared" si="3"/>
        <v>1.0740300259931553E-2</v>
      </c>
    </row>
    <row r="114" spans="1:7" ht="30" x14ac:dyDescent="0.25">
      <c r="A114" s="25" t="s">
        <v>313</v>
      </c>
      <c r="B114" s="25" t="s">
        <v>198</v>
      </c>
      <c r="C114" s="25" t="s">
        <v>199</v>
      </c>
      <c r="D114" s="25" t="s">
        <v>127</v>
      </c>
      <c r="E114" s="39">
        <v>15698</v>
      </c>
      <c r="F114" s="7">
        <v>14399618.42</v>
      </c>
      <c r="G114" s="8">
        <f t="shared" si="3"/>
        <v>2.7280212573401797E-3</v>
      </c>
    </row>
    <row r="115" spans="1:7" x14ac:dyDescent="0.25">
      <c r="A115" s="25" t="s">
        <v>305</v>
      </c>
      <c r="B115" s="25" t="s">
        <v>184</v>
      </c>
      <c r="C115" s="25" t="s">
        <v>185</v>
      </c>
      <c r="D115" s="25" t="s">
        <v>65</v>
      </c>
      <c r="E115" s="39">
        <v>42000</v>
      </c>
      <c r="F115" s="7">
        <v>41115900</v>
      </c>
      <c r="G115" s="8">
        <f t="shared" si="3"/>
        <v>7.7894459382954325E-3</v>
      </c>
    </row>
    <row r="116" spans="1:7" x14ac:dyDescent="0.25">
      <c r="A116" s="47" t="s">
        <v>36</v>
      </c>
      <c r="B116" s="47" t="s">
        <v>144</v>
      </c>
      <c r="C116" s="47" t="s">
        <v>145</v>
      </c>
      <c r="D116" s="47" t="s">
        <v>115</v>
      </c>
      <c r="E116" s="39">
        <v>15000</v>
      </c>
      <c r="F116" s="7">
        <v>11351850</v>
      </c>
      <c r="G116" s="8">
        <f t="shared" si="3"/>
        <v>2.1506186627226693E-3</v>
      </c>
    </row>
    <row r="117" spans="1:7" x14ac:dyDescent="0.25">
      <c r="A117" s="67" t="s">
        <v>349</v>
      </c>
      <c r="B117" s="67" t="s">
        <v>224</v>
      </c>
      <c r="C117" s="67" t="s">
        <v>225</v>
      </c>
      <c r="D117" s="67" t="s">
        <v>526</v>
      </c>
      <c r="E117" s="39">
        <v>6614</v>
      </c>
      <c r="F117" s="7">
        <v>6430858.3399999999</v>
      </c>
      <c r="G117" s="8">
        <f t="shared" si="3"/>
        <v>1.2183321628923677E-3</v>
      </c>
    </row>
    <row r="118" spans="1:7" x14ac:dyDescent="0.25">
      <c r="A118" s="25" t="s">
        <v>350</v>
      </c>
      <c r="B118" s="25" t="s">
        <v>224</v>
      </c>
      <c r="C118" s="25" t="s">
        <v>225</v>
      </c>
      <c r="D118" s="25" t="s">
        <v>120</v>
      </c>
      <c r="E118" s="39">
        <v>1310</v>
      </c>
      <c r="F118" s="7">
        <v>1160162.2</v>
      </c>
      <c r="G118" s="8">
        <f t="shared" si="3"/>
        <v>2.1979382031170162E-4</v>
      </c>
    </row>
    <row r="119" spans="1:7" ht="30" x14ac:dyDescent="0.25">
      <c r="A119" s="25" t="s">
        <v>275</v>
      </c>
      <c r="B119" s="25" t="s">
        <v>152</v>
      </c>
      <c r="C119" s="25" t="s">
        <v>153</v>
      </c>
      <c r="D119" s="25" t="s">
        <v>534</v>
      </c>
      <c r="E119" s="39">
        <v>22200</v>
      </c>
      <c r="F119" s="7">
        <v>21426774</v>
      </c>
      <c r="G119" s="8">
        <f t="shared" si="3"/>
        <v>4.059322493368117E-3</v>
      </c>
    </row>
    <row r="120" spans="1:7" ht="30" x14ac:dyDescent="0.25">
      <c r="A120" s="25" t="s">
        <v>363</v>
      </c>
      <c r="B120" s="25" t="s">
        <v>241</v>
      </c>
      <c r="C120" s="25" t="s">
        <v>242</v>
      </c>
      <c r="D120" s="25" t="s">
        <v>521</v>
      </c>
      <c r="E120" s="39">
        <v>5550</v>
      </c>
      <c r="F120" s="7">
        <v>5128697.5599999996</v>
      </c>
      <c r="G120" s="8">
        <f t="shared" si="3"/>
        <v>9.7163657800237112E-4</v>
      </c>
    </row>
    <row r="121" spans="1:7" x14ac:dyDescent="0.25">
      <c r="A121" s="25" t="s">
        <v>352</v>
      </c>
      <c r="B121" s="25" t="s">
        <v>224</v>
      </c>
      <c r="C121" s="25" t="s">
        <v>225</v>
      </c>
      <c r="D121" s="25" t="s">
        <v>528</v>
      </c>
      <c r="E121" s="39">
        <v>5255</v>
      </c>
      <c r="F121" s="7">
        <v>5245908.8499999996</v>
      </c>
      <c r="G121" s="8">
        <f t="shared" si="3"/>
        <v>9.9384236716940555E-4</v>
      </c>
    </row>
    <row r="122" spans="1:7" ht="30" x14ac:dyDescent="0.25">
      <c r="A122" s="25" t="s">
        <v>300</v>
      </c>
      <c r="B122" s="25" t="s">
        <v>176</v>
      </c>
      <c r="C122" s="25" t="s">
        <v>177</v>
      </c>
      <c r="D122" s="25" t="s">
        <v>89</v>
      </c>
      <c r="E122" s="39">
        <v>35992</v>
      </c>
      <c r="F122" s="7">
        <v>33386899.039999999</v>
      </c>
      <c r="G122" s="8">
        <f t="shared" si="3"/>
        <v>6.3251794347054949E-3</v>
      </c>
    </row>
    <row r="123" spans="1:7" x14ac:dyDescent="0.25">
      <c r="A123" s="25" t="s">
        <v>356</v>
      </c>
      <c r="B123" s="25" t="s">
        <v>232</v>
      </c>
      <c r="C123" s="25" t="s">
        <v>233</v>
      </c>
      <c r="D123" s="25" t="s">
        <v>126</v>
      </c>
      <c r="E123" s="39">
        <v>20000</v>
      </c>
      <c r="F123" s="7">
        <v>19620800</v>
      </c>
      <c r="G123" s="8">
        <f t="shared" si="3"/>
        <v>3.7171790199437933E-3</v>
      </c>
    </row>
    <row r="124" spans="1:7" x14ac:dyDescent="0.25">
      <c r="A124" s="25" t="s">
        <v>671</v>
      </c>
      <c r="B124" s="25" t="s">
        <v>212</v>
      </c>
      <c r="C124" s="25" t="s">
        <v>213</v>
      </c>
      <c r="D124" s="25" t="s">
        <v>672</v>
      </c>
      <c r="E124" s="39">
        <v>4399</v>
      </c>
      <c r="F124" s="7">
        <v>4261047.3600000003</v>
      </c>
      <c r="G124" s="8">
        <f t="shared" si="3"/>
        <v>8.0725943129632272E-4</v>
      </c>
    </row>
    <row r="125" spans="1:7" x14ac:dyDescent="0.25">
      <c r="A125" s="25" t="s">
        <v>333</v>
      </c>
      <c r="B125" s="25" t="s">
        <v>212</v>
      </c>
      <c r="C125" s="25" t="s">
        <v>213</v>
      </c>
      <c r="D125" s="25" t="s">
        <v>74</v>
      </c>
      <c r="E125" s="39">
        <v>34415</v>
      </c>
      <c r="F125" s="7">
        <v>33447938.5</v>
      </c>
      <c r="G125" s="8">
        <f t="shared" si="3"/>
        <v>6.3367434178305815E-3</v>
      </c>
    </row>
    <row r="126" spans="1:7" ht="30" x14ac:dyDescent="0.25">
      <c r="A126" s="57" t="s">
        <v>288</v>
      </c>
      <c r="B126" s="57" t="s">
        <v>166</v>
      </c>
      <c r="C126" s="57" t="s">
        <v>167</v>
      </c>
      <c r="D126" s="57" t="s">
        <v>129</v>
      </c>
      <c r="E126" s="39">
        <v>15000</v>
      </c>
      <c r="F126" s="7">
        <v>14351850</v>
      </c>
      <c r="G126" s="8">
        <f t="shared" si="3"/>
        <v>2.7189714852289579E-3</v>
      </c>
    </row>
    <row r="127" spans="1:7" x14ac:dyDescent="0.25">
      <c r="A127" s="65" t="s">
        <v>500</v>
      </c>
      <c r="B127" s="65" t="s">
        <v>144</v>
      </c>
      <c r="C127" s="65" t="s">
        <v>145</v>
      </c>
      <c r="D127" s="65" t="s">
        <v>499</v>
      </c>
      <c r="E127" s="39">
        <v>56706</v>
      </c>
      <c r="F127" s="7">
        <v>48965026.259999998</v>
      </c>
      <c r="G127" s="8">
        <f t="shared" si="3"/>
        <v>9.2764702929885069E-3</v>
      </c>
    </row>
    <row r="128" spans="1:7" ht="30" x14ac:dyDescent="0.25">
      <c r="A128" s="25" t="s">
        <v>304</v>
      </c>
      <c r="B128" s="25" t="s">
        <v>182</v>
      </c>
      <c r="C128" s="25" t="s">
        <v>183</v>
      </c>
      <c r="D128" s="25" t="s">
        <v>60</v>
      </c>
      <c r="E128" s="39">
        <v>220</v>
      </c>
      <c r="F128" s="7">
        <v>193186.4</v>
      </c>
      <c r="G128" s="8">
        <f t="shared" si="3"/>
        <v>3.6599345236609598E-5</v>
      </c>
    </row>
    <row r="129" spans="1:7" x14ac:dyDescent="0.25">
      <c r="A129" s="25" t="s">
        <v>280</v>
      </c>
      <c r="B129" s="25" t="s">
        <v>158</v>
      </c>
      <c r="C129" s="25" t="s">
        <v>159</v>
      </c>
      <c r="D129" s="25" t="s">
        <v>92</v>
      </c>
      <c r="E129" s="39">
        <v>38000</v>
      </c>
      <c r="F129" s="7">
        <v>34586460</v>
      </c>
      <c r="G129" s="8">
        <f t="shared" si="3"/>
        <v>6.5524373871669464E-3</v>
      </c>
    </row>
    <row r="130" spans="1:7" ht="30" x14ac:dyDescent="0.25">
      <c r="A130" s="25" t="s">
        <v>335</v>
      </c>
      <c r="B130" s="25" t="s">
        <v>216</v>
      </c>
      <c r="C130" s="25" t="s">
        <v>217</v>
      </c>
      <c r="D130" s="25" t="s">
        <v>123</v>
      </c>
      <c r="E130" s="39">
        <v>2492</v>
      </c>
      <c r="F130" s="7">
        <v>2182473.36</v>
      </c>
      <c r="G130" s="8">
        <f t="shared" si="3"/>
        <v>4.134716314002608E-4</v>
      </c>
    </row>
    <row r="131" spans="1:7" ht="45" x14ac:dyDescent="0.25">
      <c r="A131" s="25" t="s">
        <v>346</v>
      </c>
      <c r="B131" s="25" t="s">
        <v>220</v>
      </c>
      <c r="C131" s="25" t="s">
        <v>221</v>
      </c>
      <c r="D131" s="25" t="s">
        <v>79</v>
      </c>
      <c r="E131" s="39">
        <v>22203</v>
      </c>
      <c r="F131" s="7">
        <v>20994046.649999999</v>
      </c>
      <c r="G131" s="8">
        <f t="shared" si="3"/>
        <v>3.9773418897853952E-3</v>
      </c>
    </row>
    <row r="132" spans="1:7" ht="30" x14ac:dyDescent="0.25">
      <c r="A132" s="25" t="s">
        <v>370</v>
      </c>
      <c r="B132" s="25" t="s">
        <v>507</v>
      </c>
      <c r="C132" s="25" t="s">
        <v>248</v>
      </c>
      <c r="D132" s="25" t="s">
        <v>50</v>
      </c>
      <c r="E132" s="39">
        <v>34949</v>
      </c>
      <c r="F132" s="7">
        <v>33548593.57</v>
      </c>
      <c r="G132" s="8">
        <f t="shared" si="3"/>
        <v>6.3558126155419375E-3</v>
      </c>
    </row>
    <row r="133" spans="1:7" x14ac:dyDescent="0.25">
      <c r="A133" s="25" t="s">
        <v>278</v>
      </c>
      <c r="B133" s="25" t="s">
        <v>154</v>
      </c>
      <c r="C133" s="25" t="s">
        <v>155</v>
      </c>
      <c r="D133" s="25" t="s">
        <v>83</v>
      </c>
      <c r="E133" s="39">
        <v>25000</v>
      </c>
      <c r="F133" s="7">
        <v>22749118.5</v>
      </c>
      <c r="G133" s="8">
        <f t="shared" ref="G133:G164" si="4">F133/$F$270</f>
        <v>4.3098419030016726E-3</v>
      </c>
    </row>
    <row r="134" spans="1:7" x14ac:dyDescent="0.25">
      <c r="A134" s="25" t="s">
        <v>42</v>
      </c>
      <c r="B134" s="25" t="s">
        <v>144</v>
      </c>
      <c r="C134" s="25" t="s">
        <v>145</v>
      </c>
      <c r="D134" s="25" t="s">
        <v>82</v>
      </c>
      <c r="E134" s="39">
        <v>40301</v>
      </c>
      <c r="F134" s="7">
        <v>47275534.32</v>
      </c>
      <c r="G134" s="8">
        <f t="shared" si="4"/>
        <v>8.9563944554216322E-3</v>
      </c>
    </row>
    <row r="135" spans="1:7" x14ac:dyDescent="0.25">
      <c r="A135" s="25" t="s">
        <v>310</v>
      </c>
      <c r="B135" s="25" t="s">
        <v>194</v>
      </c>
      <c r="C135" s="25" t="s">
        <v>195</v>
      </c>
      <c r="D135" s="25" t="s">
        <v>84</v>
      </c>
      <c r="E135" s="39">
        <v>7100</v>
      </c>
      <c r="F135" s="7">
        <v>6307782</v>
      </c>
      <c r="G135" s="8">
        <f t="shared" si="4"/>
        <v>1.1950152344847866E-3</v>
      </c>
    </row>
    <row r="136" spans="1:7" x14ac:dyDescent="0.25">
      <c r="A136" s="25" t="s">
        <v>45</v>
      </c>
      <c r="B136" s="25" t="s">
        <v>148</v>
      </c>
      <c r="C136" s="25" t="s">
        <v>149</v>
      </c>
      <c r="D136" s="25" t="s">
        <v>73</v>
      </c>
      <c r="E136" s="39">
        <v>2000</v>
      </c>
      <c r="F136" s="7">
        <v>1128285.06</v>
      </c>
      <c r="G136" s="8">
        <f t="shared" si="4"/>
        <v>2.1375466614755894E-4</v>
      </c>
    </row>
    <row r="137" spans="1:7" ht="30" x14ac:dyDescent="0.25">
      <c r="A137" s="25" t="s">
        <v>293</v>
      </c>
      <c r="B137" s="25" t="s">
        <v>174</v>
      </c>
      <c r="C137" s="25" t="s">
        <v>175</v>
      </c>
      <c r="D137" s="25" t="s">
        <v>52</v>
      </c>
      <c r="E137" s="39">
        <v>28650</v>
      </c>
      <c r="F137" s="7">
        <v>28246004.109999999</v>
      </c>
      <c r="G137" s="8">
        <f t="shared" si="4"/>
        <v>5.3512320534809064E-3</v>
      </c>
    </row>
    <row r="138" spans="1:7" x14ac:dyDescent="0.25">
      <c r="A138" s="25" t="s">
        <v>625</v>
      </c>
      <c r="B138" s="25" t="s">
        <v>251</v>
      </c>
      <c r="C138" s="25" t="s">
        <v>252</v>
      </c>
      <c r="D138" s="25" t="s">
        <v>624</v>
      </c>
      <c r="E138" s="39">
        <v>1130</v>
      </c>
      <c r="F138" s="7">
        <v>1053872.3999999999</v>
      </c>
      <c r="G138" s="8">
        <f t="shared" si="4"/>
        <v>1.9965711770049199E-4</v>
      </c>
    </row>
    <row r="139" spans="1:7" ht="30" x14ac:dyDescent="0.25">
      <c r="A139" s="73" t="s">
        <v>301</v>
      </c>
      <c r="B139" s="73" t="s">
        <v>178</v>
      </c>
      <c r="C139" s="73" t="s">
        <v>179</v>
      </c>
      <c r="D139" s="73" t="s">
        <v>53</v>
      </c>
      <c r="E139" s="39">
        <v>11000</v>
      </c>
      <c r="F139" s="7">
        <v>10582000</v>
      </c>
      <c r="G139" s="8">
        <f t="shared" si="4"/>
        <v>2.0047698559205141E-3</v>
      </c>
    </row>
    <row r="140" spans="1:7" x14ac:dyDescent="0.25">
      <c r="A140" s="25" t="s">
        <v>279</v>
      </c>
      <c r="B140" s="25" t="s">
        <v>156</v>
      </c>
      <c r="C140" s="25" t="s">
        <v>157</v>
      </c>
      <c r="D140" s="25" t="s">
        <v>91</v>
      </c>
      <c r="E140" s="39">
        <v>50000</v>
      </c>
      <c r="F140" s="7">
        <v>48320000</v>
      </c>
      <c r="G140" s="8">
        <f t="shared" si="4"/>
        <v>9.1542694611679489E-3</v>
      </c>
    </row>
    <row r="141" spans="1:7" ht="30" x14ac:dyDescent="0.25">
      <c r="A141" s="25" t="s">
        <v>461</v>
      </c>
      <c r="B141" s="25" t="s">
        <v>265</v>
      </c>
      <c r="C141" s="25" t="s">
        <v>266</v>
      </c>
      <c r="D141" s="25" t="s">
        <v>130</v>
      </c>
      <c r="E141" s="39">
        <v>12000</v>
      </c>
      <c r="F141" s="7">
        <v>11357325.6</v>
      </c>
      <c r="G141" s="8">
        <f t="shared" si="4"/>
        <v>2.151656020294308E-3</v>
      </c>
    </row>
    <row r="142" spans="1:7" ht="30" x14ac:dyDescent="0.25">
      <c r="A142" s="25" t="s">
        <v>555</v>
      </c>
      <c r="B142" s="25" t="s">
        <v>428</v>
      </c>
      <c r="C142" s="9" t="s">
        <v>429</v>
      </c>
      <c r="D142" s="25" t="s">
        <v>405</v>
      </c>
      <c r="E142" s="39">
        <v>2780</v>
      </c>
      <c r="F142" s="7">
        <v>2524184.4</v>
      </c>
      <c r="G142" s="8">
        <f t="shared" si="4"/>
        <v>4.782091094221139E-4</v>
      </c>
    </row>
    <row r="143" spans="1:7" ht="30" x14ac:dyDescent="0.25">
      <c r="A143" s="65" t="s">
        <v>364</v>
      </c>
      <c r="B143" s="65" t="s">
        <v>243</v>
      </c>
      <c r="C143" s="73" t="s">
        <v>244</v>
      </c>
      <c r="D143" s="65" t="s">
        <v>134</v>
      </c>
      <c r="E143" s="39">
        <v>32500</v>
      </c>
      <c r="F143" s="7">
        <v>32107725</v>
      </c>
      <c r="G143" s="8">
        <f t="shared" si="4"/>
        <v>6.0828387093352383E-3</v>
      </c>
    </row>
    <row r="144" spans="1:7" x14ac:dyDescent="0.25">
      <c r="A144" s="25" t="s">
        <v>371</v>
      </c>
      <c r="B144" s="25" t="s">
        <v>249</v>
      </c>
      <c r="C144" s="25" t="s">
        <v>250</v>
      </c>
      <c r="D144" s="25" t="s">
        <v>94</v>
      </c>
      <c r="E144" s="39">
        <v>32000</v>
      </c>
      <c r="F144" s="7">
        <v>31515840</v>
      </c>
      <c r="G144" s="8">
        <f t="shared" si="4"/>
        <v>5.9707055392188594E-3</v>
      </c>
    </row>
    <row r="145" spans="1:7" x14ac:dyDescent="0.25">
      <c r="A145" s="25" t="s">
        <v>458</v>
      </c>
      <c r="B145" s="25" t="s">
        <v>261</v>
      </c>
      <c r="C145" s="25" t="s">
        <v>262</v>
      </c>
      <c r="D145" s="25" t="s">
        <v>59</v>
      </c>
      <c r="E145" s="39">
        <v>17557</v>
      </c>
      <c r="F145" s="7">
        <v>16641973.449999999</v>
      </c>
      <c r="G145" s="8">
        <f t="shared" si="4"/>
        <v>3.1528375274607369E-3</v>
      </c>
    </row>
    <row r="146" spans="1:7" x14ac:dyDescent="0.25">
      <c r="A146" s="25" t="s">
        <v>761</v>
      </c>
      <c r="B146" s="25" t="s">
        <v>251</v>
      </c>
      <c r="C146" s="71" t="s">
        <v>252</v>
      </c>
      <c r="D146" s="25" t="s">
        <v>760</v>
      </c>
      <c r="E146" s="39">
        <v>9765</v>
      </c>
      <c r="F146" s="7">
        <v>9818646.8499999996</v>
      </c>
      <c r="G146" s="8">
        <f t="shared" si="4"/>
        <v>1.8601518834633253E-3</v>
      </c>
    </row>
    <row r="147" spans="1:7" x14ac:dyDescent="0.25">
      <c r="A147" s="25" t="s">
        <v>44</v>
      </c>
      <c r="B147" s="25" t="s">
        <v>146</v>
      </c>
      <c r="C147" s="71" t="s">
        <v>147</v>
      </c>
      <c r="D147" s="25" t="s">
        <v>77</v>
      </c>
      <c r="E147" s="39">
        <v>10500</v>
      </c>
      <c r="F147" s="7">
        <v>9478314.8300000001</v>
      </c>
      <c r="G147" s="8">
        <f t="shared" si="4"/>
        <v>1.7956756620779032E-3</v>
      </c>
    </row>
    <row r="148" spans="1:7" ht="30" x14ac:dyDescent="0.25">
      <c r="A148" s="25" t="s">
        <v>302</v>
      </c>
      <c r="B148" s="25" t="s">
        <v>180</v>
      </c>
      <c r="C148" s="67" t="s">
        <v>181</v>
      </c>
      <c r="D148" s="25" t="s">
        <v>54</v>
      </c>
      <c r="E148" s="39">
        <v>7959</v>
      </c>
      <c r="F148" s="7">
        <v>7039417.1399999997</v>
      </c>
      <c r="G148" s="8">
        <f t="shared" si="4"/>
        <v>1.3336242001060477E-3</v>
      </c>
    </row>
    <row r="149" spans="1:7" ht="30" x14ac:dyDescent="0.25">
      <c r="A149" s="25" t="s">
        <v>459</v>
      </c>
      <c r="B149" s="25" t="s">
        <v>263</v>
      </c>
      <c r="C149" s="67" t="s">
        <v>264</v>
      </c>
      <c r="D149" s="25" t="s">
        <v>47</v>
      </c>
      <c r="E149" s="39">
        <v>74800</v>
      </c>
      <c r="F149" s="7">
        <v>66499032.600000001</v>
      </c>
      <c r="G149" s="8">
        <f t="shared" si="4"/>
        <v>1.2598304290715892E-2</v>
      </c>
    </row>
    <row r="150" spans="1:7" ht="30" x14ac:dyDescent="0.25">
      <c r="A150" s="25" t="s">
        <v>312</v>
      </c>
      <c r="B150" s="25" t="s">
        <v>196</v>
      </c>
      <c r="C150" s="57" t="s">
        <v>197</v>
      </c>
      <c r="D150" s="25" t="s">
        <v>85</v>
      </c>
      <c r="E150" s="39">
        <v>15000</v>
      </c>
      <c r="F150" s="7">
        <v>14131203.300000001</v>
      </c>
      <c r="G150" s="8">
        <f t="shared" si="4"/>
        <v>2.6771697603217249E-3</v>
      </c>
    </row>
    <row r="151" spans="1:7" x14ac:dyDescent="0.25">
      <c r="A151" s="25" t="s">
        <v>306</v>
      </c>
      <c r="B151" s="25" t="s">
        <v>186</v>
      </c>
      <c r="C151" s="13" t="s">
        <v>187</v>
      </c>
      <c r="D151" s="25" t="s">
        <v>66</v>
      </c>
      <c r="E151" s="39">
        <v>47100</v>
      </c>
      <c r="F151" s="7">
        <v>43967850</v>
      </c>
      <c r="G151" s="8">
        <f t="shared" si="4"/>
        <v>8.3297505490110349E-3</v>
      </c>
    </row>
    <row r="152" spans="1:7" ht="30" x14ac:dyDescent="0.25">
      <c r="A152" s="25" t="s">
        <v>553</v>
      </c>
      <c r="B152" s="25" t="s">
        <v>176</v>
      </c>
      <c r="C152" s="65" t="s">
        <v>177</v>
      </c>
      <c r="D152" s="25" t="s">
        <v>549</v>
      </c>
      <c r="E152" s="39">
        <v>56100</v>
      </c>
      <c r="F152" s="7">
        <v>50585931</v>
      </c>
      <c r="G152" s="8">
        <f t="shared" si="4"/>
        <v>9.5835522209861152E-3</v>
      </c>
    </row>
    <row r="153" spans="1:7" x14ac:dyDescent="0.25">
      <c r="A153" s="25" t="s">
        <v>557</v>
      </c>
      <c r="B153" s="25" t="s">
        <v>556</v>
      </c>
      <c r="C153" s="9" t="s">
        <v>558</v>
      </c>
      <c r="D153" s="25" t="s">
        <v>550</v>
      </c>
      <c r="E153" s="39">
        <v>40000</v>
      </c>
      <c r="F153" s="7">
        <v>37588800</v>
      </c>
      <c r="G153" s="8">
        <f t="shared" si="4"/>
        <v>7.1212335248747888E-3</v>
      </c>
    </row>
    <row r="154" spans="1:7" x14ac:dyDescent="0.25">
      <c r="A154" s="25" t="s">
        <v>709</v>
      </c>
      <c r="B154" s="25" t="s">
        <v>208</v>
      </c>
      <c r="C154" s="47" t="s">
        <v>209</v>
      </c>
      <c r="D154" s="25" t="s">
        <v>712</v>
      </c>
      <c r="E154" s="51">
        <v>1829</v>
      </c>
      <c r="F154" s="7">
        <v>1713388.91</v>
      </c>
      <c r="G154" s="8">
        <f t="shared" si="4"/>
        <v>3.2460314101649088E-4</v>
      </c>
    </row>
    <row r="155" spans="1:7" x14ac:dyDescent="0.25">
      <c r="A155" s="25" t="s">
        <v>673</v>
      </c>
      <c r="B155" s="25" t="s">
        <v>718</v>
      </c>
      <c r="C155" s="25" t="s">
        <v>262</v>
      </c>
      <c r="D155" s="25" t="s">
        <v>670</v>
      </c>
      <c r="E155" s="51">
        <v>3398</v>
      </c>
      <c r="F155" s="7">
        <v>3541157.74</v>
      </c>
      <c r="G155" s="8">
        <f t="shared" si="4"/>
        <v>6.7087566548966297E-4</v>
      </c>
    </row>
    <row r="156" spans="1:7" x14ac:dyDescent="0.25">
      <c r="A156" s="25" t="s">
        <v>717</v>
      </c>
      <c r="B156" s="25" t="s">
        <v>718</v>
      </c>
      <c r="C156" s="47" t="s">
        <v>262</v>
      </c>
      <c r="D156" s="25" t="s">
        <v>680</v>
      </c>
      <c r="E156" s="51">
        <v>10495</v>
      </c>
      <c r="F156" s="7">
        <v>10850541.75</v>
      </c>
      <c r="G156" s="8">
        <f t="shared" si="4"/>
        <v>2.0556453431116069E-3</v>
      </c>
    </row>
    <row r="157" spans="1:7" x14ac:dyDescent="0.25">
      <c r="A157" s="25" t="s">
        <v>586</v>
      </c>
      <c r="B157" s="25" t="s">
        <v>585</v>
      </c>
      <c r="C157" s="9" t="s">
        <v>587</v>
      </c>
      <c r="D157" s="25" t="s">
        <v>579</v>
      </c>
      <c r="E157" s="39">
        <v>21218</v>
      </c>
      <c r="F157" s="7">
        <v>20383496.059999999</v>
      </c>
      <c r="G157" s="8">
        <f t="shared" si="4"/>
        <v>3.8616725060822681E-3</v>
      </c>
    </row>
    <row r="158" spans="1:7" ht="30" x14ac:dyDescent="0.25">
      <c r="A158" s="25" t="s">
        <v>584</v>
      </c>
      <c r="B158" s="25" t="s">
        <v>583</v>
      </c>
      <c r="C158" s="9" t="s">
        <v>588</v>
      </c>
      <c r="D158" s="25" t="s">
        <v>580</v>
      </c>
      <c r="E158" s="39">
        <v>10000</v>
      </c>
      <c r="F158" s="7">
        <v>9884000</v>
      </c>
      <c r="G158" s="8">
        <f t="shared" si="4"/>
        <v>1.8725330992173843E-3</v>
      </c>
    </row>
    <row r="159" spans="1:7" ht="30" x14ac:dyDescent="0.25">
      <c r="A159" s="25" t="s">
        <v>667</v>
      </c>
      <c r="B159" s="25" t="s">
        <v>585</v>
      </c>
      <c r="C159" s="67" t="s">
        <v>587</v>
      </c>
      <c r="D159" s="25" t="s">
        <v>664</v>
      </c>
      <c r="E159" s="39">
        <v>11541</v>
      </c>
      <c r="F159" s="7">
        <v>10488229.98</v>
      </c>
      <c r="G159" s="8">
        <f t="shared" si="4"/>
        <v>1.9870050374093573E-3</v>
      </c>
    </row>
    <row r="160" spans="1:7" x14ac:dyDescent="0.25">
      <c r="A160" s="25" t="s">
        <v>600</v>
      </c>
      <c r="B160" s="25" t="s">
        <v>212</v>
      </c>
      <c r="C160" s="25" t="s">
        <v>213</v>
      </c>
      <c r="D160" s="25" t="s">
        <v>601</v>
      </c>
      <c r="E160" s="39">
        <v>10000</v>
      </c>
      <c r="F160" s="7">
        <v>9682700</v>
      </c>
      <c r="G160" s="8">
        <f t="shared" si="4"/>
        <v>1.8343966248272124E-3</v>
      </c>
    </row>
    <row r="161" spans="1:7" x14ac:dyDescent="0.25">
      <c r="A161" s="25" t="s">
        <v>602</v>
      </c>
      <c r="B161" s="65" t="s">
        <v>556</v>
      </c>
      <c r="C161" s="9" t="s">
        <v>558</v>
      </c>
      <c r="D161" s="25" t="s">
        <v>603</v>
      </c>
      <c r="E161" s="39">
        <v>10000</v>
      </c>
      <c r="F161" s="7">
        <v>9694200</v>
      </c>
      <c r="G161" s="8">
        <f t="shared" si="4"/>
        <v>1.8365753106468199E-3</v>
      </c>
    </row>
    <row r="162" spans="1:7" x14ac:dyDescent="0.25">
      <c r="A162" s="65" t="s">
        <v>707</v>
      </c>
      <c r="B162" s="65" t="s">
        <v>144</v>
      </c>
      <c r="C162" s="71" t="s">
        <v>145</v>
      </c>
      <c r="D162" s="25" t="s">
        <v>708</v>
      </c>
      <c r="E162" s="39">
        <v>12865</v>
      </c>
      <c r="F162" s="7">
        <v>11284274.74</v>
      </c>
      <c r="G162" s="8">
        <f t="shared" si="4"/>
        <v>2.1378164661384706E-3</v>
      </c>
    </row>
    <row r="163" spans="1:7" x14ac:dyDescent="0.25">
      <c r="A163" s="25" t="s">
        <v>635</v>
      </c>
      <c r="B163" s="25" t="s">
        <v>144</v>
      </c>
      <c r="C163" s="67" t="s">
        <v>145</v>
      </c>
      <c r="D163" s="25" t="s">
        <v>637</v>
      </c>
      <c r="E163" s="39">
        <v>58226</v>
      </c>
      <c r="F163" s="7">
        <v>48797332.5</v>
      </c>
      <c r="G163" s="8">
        <f t="shared" si="4"/>
        <v>9.244700552384277E-3</v>
      </c>
    </row>
    <row r="164" spans="1:7" x14ac:dyDescent="0.25">
      <c r="A164" s="25" t="s">
        <v>634</v>
      </c>
      <c r="B164" s="25" t="s">
        <v>144</v>
      </c>
      <c r="C164" s="67" t="s">
        <v>145</v>
      </c>
      <c r="D164" s="25" t="s">
        <v>636</v>
      </c>
      <c r="E164" s="39">
        <v>37721</v>
      </c>
      <c r="F164" s="7">
        <v>32294744.870000001</v>
      </c>
      <c r="G164" s="8">
        <f t="shared" si="4"/>
        <v>6.118269799661658E-3</v>
      </c>
    </row>
    <row r="165" spans="1:7" x14ac:dyDescent="0.25">
      <c r="A165" s="47" t="s">
        <v>612</v>
      </c>
      <c r="B165" s="47" t="s">
        <v>611</v>
      </c>
      <c r="C165" s="9" t="s">
        <v>613</v>
      </c>
      <c r="D165" s="47" t="s">
        <v>604</v>
      </c>
      <c r="E165" s="39">
        <v>10000</v>
      </c>
      <c r="F165" s="7">
        <v>9728841.8000000007</v>
      </c>
      <c r="G165" s="8">
        <f t="shared" ref="G165:G196" si="5">F165/$F$270</f>
        <v>1.8431382322490527E-3</v>
      </c>
    </row>
    <row r="166" spans="1:7" x14ac:dyDescent="0.25">
      <c r="A166" s="47" t="s">
        <v>607</v>
      </c>
      <c r="B166" s="47" t="s">
        <v>249</v>
      </c>
      <c r="C166" s="65" t="s">
        <v>250</v>
      </c>
      <c r="D166" s="47" t="s">
        <v>605</v>
      </c>
      <c r="E166" s="39">
        <v>7000</v>
      </c>
      <c r="F166" s="7">
        <v>6880580</v>
      </c>
      <c r="G166" s="8">
        <f t="shared" si="5"/>
        <v>1.303532354493439E-3</v>
      </c>
    </row>
    <row r="167" spans="1:7" ht="30" x14ac:dyDescent="0.25">
      <c r="A167" s="25" t="s">
        <v>609</v>
      </c>
      <c r="B167" s="25" t="s">
        <v>608</v>
      </c>
      <c r="C167" s="9" t="s">
        <v>610</v>
      </c>
      <c r="D167" s="25" t="s">
        <v>606</v>
      </c>
      <c r="E167" s="39">
        <v>28500</v>
      </c>
      <c r="F167" s="7">
        <v>27622200</v>
      </c>
      <c r="G167" s="8">
        <f t="shared" si="5"/>
        <v>5.233051777944398E-3</v>
      </c>
    </row>
    <row r="168" spans="1:7" x14ac:dyDescent="0.25">
      <c r="A168" s="25" t="s">
        <v>676</v>
      </c>
      <c r="B168" s="25" t="s">
        <v>251</v>
      </c>
      <c r="C168" s="57" t="s">
        <v>252</v>
      </c>
      <c r="D168" s="25" t="s">
        <v>677</v>
      </c>
      <c r="E168" s="39">
        <v>27000</v>
      </c>
      <c r="F168" s="7">
        <v>25628195</v>
      </c>
      <c r="G168" s="8">
        <f t="shared" si="5"/>
        <v>4.8552856546638483E-3</v>
      </c>
    </row>
    <row r="169" spans="1:7" ht="30" x14ac:dyDescent="0.25">
      <c r="A169" s="25" t="s">
        <v>622</v>
      </c>
      <c r="B169" s="25" t="s">
        <v>160</v>
      </c>
      <c r="C169" s="71" t="s">
        <v>161</v>
      </c>
      <c r="D169" s="25" t="s">
        <v>623</v>
      </c>
      <c r="E169" s="39">
        <v>16000</v>
      </c>
      <c r="F169" s="7">
        <v>15215520</v>
      </c>
      <c r="G169" s="8">
        <f t="shared" si="5"/>
        <v>2.8825945793002931E-3</v>
      </c>
    </row>
    <row r="170" spans="1:7" x14ac:dyDescent="0.25">
      <c r="A170" s="25" t="s">
        <v>679</v>
      </c>
      <c r="B170" s="25" t="s">
        <v>144</v>
      </c>
      <c r="C170" s="65" t="s">
        <v>145</v>
      </c>
      <c r="D170" s="25" t="s">
        <v>678</v>
      </c>
      <c r="E170" s="39">
        <v>49444</v>
      </c>
      <c r="F170" s="7">
        <v>57934495.109999999</v>
      </c>
      <c r="G170" s="8">
        <f t="shared" si="5"/>
        <v>1.0975744605415085E-2</v>
      </c>
    </row>
    <row r="171" spans="1:7" ht="30" x14ac:dyDescent="0.25">
      <c r="A171" s="25" t="s">
        <v>630</v>
      </c>
      <c r="B171" s="25" t="s">
        <v>190</v>
      </c>
      <c r="C171" s="71" t="s">
        <v>191</v>
      </c>
      <c r="D171" s="25" t="s">
        <v>631</v>
      </c>
      <c r="E171" s="39">
        <v>22000</v>
      </c>
      <c r="F171" s="7">
        <v>20785380</v>
      </c>
      <c r="G171" s="8">
        <f t="shared" si="5"/>
        <v>3.9378097966219182E-3</v>
      </c>
    </row>
    <row r="172" spans="1:7" x14ac:dyDescent="0.25">
      <c r="A172" s="67" t="s">
        <v>632</v>
      </c>
      <c r="B172" s="67" t="s">
        <v>556</v>
      </c>
      <c r="C172" s="9" t="s">
        <v>558</v>
      </c>
      <c r="D172" s="67" t="s">
        <v>633</v>
      </c>
      <c r="E172" s="39">
        <v>91000</v>
      </c>
      <c r="F172" s="7">
        <v>86122700</v>
      </c>
      <c r="G172" s="8">
        <f t="shared" si="5"/>
        <v>1.6316026542287438E-2</v>
      </c>
    </row>
    <row r="173" spans="1:7" ht="29.25" customHeight="1" x14ac:dyDescent="0.25">
      <c r="A173" s="25" t="s">
        <v>651</v>
      </c>
      <c r="B173" s="25" t="s">
        <v>184</v>
      </c>
      <c r="C173" s="25" t="s">
        <v>185</v>
      </c>
      <c r="D173" s="25" t="s">
        <v>650</v>
      </c>
      <c r="E173" s="39">
        <v>27000</v>
      </c>
      <c r="F173" s="7">
        <v>27311310</v>
      </c>
      <c r="G173" s="8">
        <f t="shared" si="5"/>
        <v>5.1741533749480716E-3</v>
      </c>
    </row>
    <row r="174" spans="1:7" ht="36" customHeight="1" x14ac:dyDescent="0.25">
      <c r="A174" s="25" t="s">
        <v>719</v>
      </c>
      <c r="B174" s="25" t="s">
        <v>720</v>
      </c>
      <c r="C174" s="9" t="s">
        <v>648</v>
      </c>
      <c r="D174" s="25" t="s">
        <v>706</v>
      </c>
      <c r="E174" s="51">
        <v>801</v>
      </c>
      <c r="F174" s="7">
        <v>803151.19</v>
      </c>
      <c r="G174" s="8">
        <f t="shared" si="5"/>
        <v>1.5215774857859471E-4</v>
      </c>
    </row>
    <row r="175" spans="1:7" ht="26.25" customHeight="1" x14ac:dyDescent="0.25">
      <c r="A175" s="25" t="s">
        <v>744</v>
      </c>
      <c r="B175" s="25" t="s">
        <v>745</v>
      </c>
      <c r="C175" s="9" t="s">
        <v>746</v>
      </c>
      <c r="D175" s="25" t="s">
        <v>743</v>
      </c>
      <c r="E175" s="39">
        <v>15000</v>
      </c>
      <c r="F175" s="7">
        <v>14595300</v>
      </c>
      <c r="G175" s="8">
        <f t="shared" si="5"/>
        <v>2.7650933167753431E-3</v>
      </c>
    </row>
    <row r="176" spans="1:7" ht="27.75" customHeight="1" x14ac:dyDescent="0.25">
      <c r="A176" s="25" t="s">
        <v>666</v>
      </c>
      <c r="B176" s="25" t="s">
        <v>184</v>
      </c>
      <c r="C176" s="71" t="s">
        <v>185</v>
      </c>
      <c r="D176" s="25" t="s">
        <v>665</v>
      </c>
      <c r="E176" s="39">
        <v>25000</v>
      </c>
      <c r="F176" s="7">
        <v>25472750</v>
      </c>
      <c r="G176" s="8">
        <f t="shared" si="5"/>
        <v>4.8258364531656847E-3</v>
      </c>
    </row>
    <row r="177" spans="1:7" ht="31.5" customHeight="1" x14ac:dyDescent="0.25">
      <c r="A177" s="25" t="s">
        <v>740</v>
      </c>
      <c r="B177" s="25" t="s">
        <v>741</v>
      </c>
      <c r="C177" s="9" t="s">
        <v>742</v>
      </c>
      <c r="D177" s="25" t="s">
        <v>739</v>
      </c>
      <c r="E177" s="39">
        <v>14844</v>
      </c>
      <c r="F177" s="7">
        <v>14929212.640000001</v>
      </c>
      <c r="G177" s="8">
        <f t="shared" si="5"/>
        <v>2.828353380580185E-3</v>
      </c>
    </row>
    <row r="178" spans="1:7" ht="30.75" customHeight="1" x14ac:dyDescent="0.25">
      <c r="A178" s="25" t="s">
        <v>331</v>
      </c>
      <c r="B178" s="25" t="s">
        <v>210</v>
      </c>
      <c r="C178" s="71" t="s">
        <v>211</v>
      </c>
      <c r="D178" s="25" t="s">
        <v>691</v>
      </c>
      <c r="E178" s="39">
        <v>89850</v>
      </c>
      <c r="F178" s="7">
        <v>91469995.5</v>
      </c>
      <c r="G178" s="8">
        <f t="shared" si="5"/>
        <v>1.7329076705687493E-2</v>
      </c>
    </row>
    <row r="179" spans="1:7" ht="30.75" customHeight="1" x14ac:dyDescent="0.25">
      <c r="A179" s="57" t="s">
        <v>692</v>
      </c>
      <c r="B179" s="57" t="s">
        <v>184</v>
      </c>
      <c r="C179" s="67" t="s">
        <v>185</v>
      </c>
      <c r="D179" s="57" t="s">
        <v>693</v>
      </c>
      <c r="E179" s="39">
        <v>45000</v>
      </c>
      <c r="F179" s="7">
        <v>44421300</v>
      </c>
      <c r="G179" s="8">
        <f t="shared" si="5"/>
        <v>8.4156570781328613E-3</v>
      </c>
    </row>
    <row r="180" spans="1:7" ht="30.75" customHeight="1" x14ac:dyDescent="0.25">
      <c r="A180" s="25" t="s">
        <v>704</v>
      </c>
      <c r="B180" s="25" t="s">
        <v>154</v>
      </c>
      <c r="C180" s="47" t="s">
        <v>155</v>
      </c>
      <c r="D180" s="25" t="s">
        <v>705</v>
      </c>
      <c r="E180" s="39">
        <v>65000</v>
      </c>
      <c r="F180" s="7">
        <v>67314650</v>
      </c>
      <c r="G180" s="8">
        <f t="shared" si="5"/>
        <v>1.2752823774507639E-2</v>
      </c>
    </row>
    <row r="181" spans="1:7" ht="30.75" customHeight="1" x14ac:dyDescent="0.25">
      <c r="A181" s="65" t="s">
        <v>702</v>
      </c>
      <c r="B181" s="65" t="s">
        <v>224</v>
      </c>
      <c r="C181" s="67" t="s">
        <v>225</v>
      </c>
      <c r="D181" s="65" t="s">
        <v>703</v>
      </c>
      <c r="E181" s="39">
        <v>42498</v>
      </c>
      <c r="F181" s="7">
        <v>43768690.200000003</v>
      </c>
      <c r="G181" s="8">
        <f t="shared" si="5"/>
        <v>8.2920195375244393E-3</v>
      </c>
    </row>
    <row r="182" spans="1:7" ht="30.75" customHeight="1" x14ac:dyDescent="0.25">
      <c r="A182" s="25" t="s">
        <v>724</v>
      </c>
      <c r="B182" s="25" t="s">
        <v>263</v>
      </c>
      <c r="C182" s="25" t="s">
        <v>264</v>
      </c>
      <c r="D182" s="25" t="s">
        <v>725</v>
      </c>
      <c r="E182" s="39">
        <v>10000</v>
      </c>
      <c r="F182" s="7">
        <v>10248000</v>
      </c>
      <c r="G182" s="8">
        <f t="shared" si="5"/>
        <v>1.9414932416814807E-3</v>
      </c>
    </row>
    <row r="183" spans="1:7" ht="30.75" customHeight="1" x14ac:dyDescent="0.25">
      <c r="A183" s="25" t="s">
        <v>726</v>
      </c>
      <c r="B183" s="25" t="s">
        <v>611</v>
      </c>
      <c r="C183" s="9" t="s">
        <v>613</v>
      </c>
      <c r="D183" s="25" t="s">
        <v>727</v>
      </c>
      <c r="E183" s="39">
        <v>28000</v>
      </c>
      <c r="F183" s="7">
        <v>28589680</v>
      </c>
      <c r="G183" s="8">
        <f t="shared" si="5"/>
        <v>5.4163417741838592E-3</v>
      </c>
    </row>
    <row r="184" spans="1:7" ht="15" customHeight="1" x14ac:dyDescent="0.25">
      <c r="A184" s="25" t="s">
        <v>728</v>
      </c>
      <c r="B184" s="25" t="s">
        <v>261</v>
      </c>
      <c r="C184" s="25" t="s">
        <v>262</v>
      </c>
      <c r="D184" s="25" t="s">
        <v>729</v>
      </c>
      <c r="E184" s="39">
        <v>86000</v>
      </c>
      <c r="F184" s="7">
        <v>87706240</v>
      </c>
      <c r="G184" s="8">
        <f t="shared" si="5"/>
        <v>1.6616029685137972E-2</v>
      </c>
    </row>
    <row r="185" spans="1:7" x14ac:dyDescent="0.25">
      <c r="A185" s="25" t="s">
        <v>738</v>
      </c>
      <c r="B185" s="25" t="s">
        <v>150</v>
      </c>
      <c r="C185" s="71" t="s">
        <v>151</v>
      </c>
      <c r="D185" s="32" t="s">
        <v>737</v>
      </c>
      <c r="E185" s="39">
        <v>50000</v>
      </c>
      <c r="F185" s="7">
        <v>50605500</v>
      </c>
      <c r="G185" s="8">
        <f t="shared" si="5"/>
        <v>9.5872595864473237E-3</v>
      </c>
    </row>
    <row r="186" spans="1:7" ht="30" x14ac:dyDescent="0.25">
      <c r="A186" s="73" t="s">
        <v>736</v>
      </c>
      <c r="B186" s="73" t="s">
        <v>241</v>
      </c>
      <c r="C186" s="73" t="s">
        <v>242</v>
      </c>
      <c r="D186" s="73" t="s">
        <v>735</v>
      </c>
      <c r="E186" s="39">
        <v>19800</v>
      </c>
      <c r="F186" s="7">
        <v>19941570</v>
      </c>
      <c r="G186" s="8">
        <f t="shared" si="5"/>
        <v>3.7779491982355743E-3</v>
      </c>
    </row>
    <row r="187" spans="1:7" x14ac:dyDescent="0.25">
      <c r="A187" s="73" t="s">
        <v>763</v>
      </c>
      <c r="B187" s="73" t="s">
        <v>150</v>
      </c>
      <c r="C187" s="73" t="s">
        <v>151</v>
      </c>
      <c r="D187" s="73" t="s">
        <v>762</v>
      </c>
      <c r="E187" s="39">
        <v>10000</v>
      </c>
      <c r="F187" s="7">
        <v>10110600</v>
      </c>
      <c r="G187" s="8">
        <f t="shared" si="5"/>
        <v>1.9154626824106926E-3</v>
      </c>
    </row>
    <row r="188" spans="1:7" ht="30" x14ac:dyDescent="0.25">
      <c r="A188" s="65" t="s">
        <v>354</v>
      </c>
      <c r="B188" s="65" t="s">
        <v>228</v>
      </c>
      <c r="C188" s="65" t="s">
        <v>229</v>
      </c>
      <c r="D188" s="65" t="s">
        <v>766</v>
      </c>
      <c r="E188" s="39">
        <v>22100</v>
      </c>
      <c r="F188" s="7">
        <v>22151493</v>
      </c>
      <c r="G188" s="8">
        <f t="shared" si="5"/>
        <v>4.1966211897594289E-3</v>
      </c>
    </row>
    <row r="189" spans="1:7" ht="16.5" customHeight="1" x14ac:dyDescent="0.25">
      <c r="A189" s="25" t="s">
        <v>267</v>
      </c>
      <c r="B189" s="25"/>
      <c r="C189" s="25"/>
      <c r="D189" s="25"/>
      <c r="E189" s="39"/>
      <c r="F189" s="7">
        <f>SUM(F5:F188)</f>
        <v>4888300990.4699993</v>
      </c>
      <c r="G189" s="8">
        <f t="shared" si="5"/>
        <v>0.92609322173130282</v>
      </c>
    </row>
    <row r="190" spans="1:7" ht="16.5" customHeight="1" x14ac:dyDescent="0.25">
      <c r="A190" s="13"/>
      <c r="B190" s="13"/>
      <c r="C190" s="13"/>
      <c r="D190" s="13"/>
      <c r="E190" s="14"/>
      <c r="F190" s="15"/>
      <c r="G190" s="16"/>
    </row>
    <row r="191" spans="1:7" ht="16.5" customHeight="1" x14ac:dyDescent="0.25">
      <c r="A191" s="17" t="s">
        <v>464</v>
      </c>
      <c r="B191" s="13"/>
      <c r="C191" s="13"/>
      <c r="D191" s="13"/>
      <c r="E191" s="14"/>
      <c r="F191" s="15"/>
      <c r="G191" s="16"/>
    </row>
    <row r="192" spans="1:7" ht="28.5" customHeight="1" x14ac:dyDescent="0.25">
      <c r="A192" s="25" t="s">
        <v>0</v>
      </c>
      <c r="B192" s="25" t="s">
        <v>20</v>
      </c>
      <c r="C192" s="25" t="s">
        <v>1</v>
      </c>
      <c r="D192" s="25" t="s">
        <v>22</v>
      </c>
      <c r="E192" s="32" t="s">
        <v>10</v>
      </c>
      <c r="F192" s="32" t="s">
        <v>6</v>
      </c>
      <c r="G192" s="25" t="s">
        <v>2</v>
      </c>
    </row>
    <row r="193" spans="1:8" ht="30" x14ac:dyDescent="0.25">
      <c r="A193" s="25" t="s">
        <v>373</v>
      </c>
      <c r="B193" s="25" t="s">
        <v>253</v>
      </c>
      <c r="C193" s="25" t="s">
        <v>254</v>
      </c>
      <c r="D193" s="25" t="s">
        <v>135</v>
      </c>
      <c r="E193" s="6">
        <v>63200</v>
      </c>
      <c r="F193" s="7">
        <v>6915344</v>
      </c>
      <c r="G193" s="8">
        <f t="shared" ref="G193:G206" si="6">F193/$F$270</f>
        <v>1.3101184270006417E-3</v>
      </c>
      <c r="H193" s="58"/>
    </row>
    <row r="194" spans="1:8" ht="30" x14ac:dyDescent="0.25">
      <c r="A194" s="25" t="s">
        <v>374</v>
      </c>
      <c r="B194" s="25" t="s">
        <v>202</v>
      </c>
      <c r="C194" s="25" t="s">
        <v>203</v>
      </c>
      <c r="D194" s="25" t="s">
        <v>137</v>
      </c>
      <c r="E194" s="6">
        <v>985</v>
      </c>
      <c r="F194" s="7">
        <v>21443450</v>
      </c>
      <c r="G194" s="8">
        <f t="shared" si="6"/>
        <v>4.062481777257489E-3</v>
      </c>
      <c r="H194" s="58"/>
    </row>
    <row r="195" spans="1:8" ht="26.25" customHeight="1" x14ac:dyDescent="0.25">
      <c r="A195" s="25" t="s">
        <v>375</v>
      </c>
      <c r="B195" s="25" t="s">
        <v>255</v>
      </c>
      <c r="C195" s="25" t="s">
        <v>256</v>
      </c>
      <c r="D195" s="25" t="s">
        <v>136</v>
      </c>
      <c r="E195" s="6">
        <v>116400</v>
      </c>
      <c r="F195" s="7">
        <v>36378600</v>
      </c>
      <c r="G195" s="8">
        <f t="shared" si="6"/>
        <v>6.8919599962757525E-3</v>
      </c>
      <c r="H195" s="58"/>
    </row>
    <row r="196" spans="1:8" ht="30.75" customHeight="1" x14ac:dyDescent="0.25">
      <c r="A196" s="25" t="s">
        <v>377</v>
      </c>
      <c r="B196" s="25" t="s">
        <v>210</v>
      </c>
      <c r="C196" s="25" t="s">
        <v>211</v>
      </c>
      <c r="D196" s="25" t="s">
        <v>139</v>
      </c>
      <c r="E196" s="6">
        <v>37950</v>
      </c>
      <c r="F196" s="7">
        <v>10751235</v>
      </c>
      <c r="G196" s="8">
        <f t="shared" si="6"/>
        <v>2.0368315858927981E-3</v>
      </c>
      <c r="H196" s="58"/>
    </row>
    <row r="197" spans="1:8" ht="27.75" customHeight="1" x14ac:dyDescent="0.25">
      <c r="A197" s="25" t="s">
        <v>376</v>
      </c>
      <c r="B197" s="25" t="s">
        <v>257</v>
      </c>
      <c r="C197" s="25" t="s">
        <v>258</v>
      </c>
      <c r="D197" s="25" t="s">
        <v>138</v>
      </c>
      <c r="E197" s="6">
        <v>3525</v>
      </c>
      <c r="F197" s="7">
        <v>22417862.5</v>
      </c>
      <c r="G197" s="8">
        <f t="shared" si="6"/>
        <v>4.2470851421442914E-3</v>
      </c>
      <c r="H197" s="58"/>
    </row>
    <row r="198" spans="1:8" ht="27.75" customHeight="1" x14ac:dyDescent="0.25">
      <c r="A198" s="25" t="s">
        <v>383</v>
      </c>
      <c r="B198" s="25" t="s">
        <v>251</v>
      </c>
      <c r="C198" s="25" t="s">
        <v>252</v>
      </c>
      <c r="D198" s="25" t="s">
        <v>142</v>
      </c>
      <c r="E198" s="6">
        <v>121450</v>
      </c>
      <c r="F198" s="7">
        <v>31637725</v>
      </c>
      <c r="G198" s="8">
        <f t="shared" si="6"/>
        <v>5.9937967671425865E-3</v>
      </c>
      <c r="H198" s="58"/>
    </row>
    <row r="199" spans="1:8" ht="30" x14ac:dyDescent="0.25">
      <c r="A199" s="25" t="s">
        <v>381</v>
      </c>
      <c r="B199" s="25" t="s">
        <v>235</v>
      </c>
      <c r="C199" s="25" t="s">
        <v>236</v>
      </c>
      <c r="D199" s="25" t="s">
        <v>143</v>
      </c>
      <c r="E199" s="6">
        <v>9135</v>
      </c>
      <c r="F199" s="7">
        <v>4476150</v>
      </c>
      <c r="G199" s="8">
        <f t="shared" si="6"/>
        <v>8.480108288205074E-4</v>
      </c>
      <c r="H199" s="58"/>
    </row>
    <row r="200" spans="1:8" ht="30" customHeight="1" x14ac:dyDescent="0.25">
      <c r="A200" s="25" t="s">
        <v>574</v>
      </c>
      <c r="B200" s="25" t="s">
        <v>573</v>
      </c>
      <c r="C200" s="25" t="s">
        <v>576</v>
      </c>
      <c r="D200" s="25" t="s">
        <v>571</v>
      </c>
      <c r="E200" s="6">
        <v>22500</v>
      </c>
      <c r="F200" s="7">
        <v>5109750</v>
      </c>
      <c r="G200" s="8">
        <f t="shared" si="6"/>
        <v>9.6804694493383546E-4</v>
      </c>
      <c r="H200" s="58"/>
    </row>
    <row r="201" spans="1:8" ht="16.5" customHeight="1" x14ac:dyDescent="0.25">
      <c r="A201" s="25" t="s">
        <v>575</v>
      </c>
      <c r="B201" s="25" t="s">
        <v>230</v>
      </c>
      <c r="C201" s="25" t="s">
        <v>231</v>
      </c>
      <c r="D201" s="25" t="s">
        <v>572</v>
      </c>
      <c r="E201" s="6">
        <v>4175</v>
      </c>
      <c r="F201" s="7">
        <v>6733440</v>
      </c>
      <c r="G201" s="8">
        <f t="shared" si="6"/>
        <v>1.2756565430589138E-3</v>
      </c>
      <c r="H201" s="58"/>
    </row>
    <row r="202" spans="1:8" ht="30" x14ac:dyDescent="0.25">
      <c r="A202" s="25" t="s">
        <v>695</v>
      </c>
      <c r="B202" s="25" t="s">
        <v>696</v>
      </c>
      <c r="C202" s="9" t="s">
        <v>694</v>
      </c>
      <c r="D202" s="25" t="s">
        <v>597</v>
      </c>
      <c r="E202" s="6">
        <v>91010</v>
      </c>
      <c r="F202" s="7">
        <v>4031699.3</v>
      </c>
      <c r="G202" s="8">
        <f t="shared" si="6"/>
        <v>7.6380922555054217E-4</v>
      </c>
      <c r="H202" s="58"/>
    </row>
    <row r="203" spans="1:8" x14ac:dyDescent="0.25">
      <c r="A203" s="25" t="s">
        <v>379</v>
      </c>
      <c r="B203" s="25" t="s">
        <v>259</v>
      </c>
      <c r="C203" s="25" t="s">
        <v>260</v>
      </c>
      <c r="D203" s="25" t="s">
        <v>140</v>
      </c>
      <c r="E203" s="6">
        <v>6000</v>
      </c>
      <c r="F203" s="7">
        <v>9228000</v>
      </c>
      <c r="G203" s="8">
        <f t="shared" si="6"/>
        <v>1.7482532820293425E-3</v>
      </c>
      <c r="H203" s="58"/>
    </row>
    <row r="204" spans="1:8" ht="30" x14ac:dyDescent="0.25">
      <c r="A204" s="25" t="s">
        <v>378</v>
      </c>
      <c r="B204" s="25" t="s">
        <v>218</v>
      </c>
      <c r="C204" s="57" t="s">
        <v>219</v>
      </c>
      <c r="D204" s="25" t="s">
        <v>141</v>
      </c>
      <c r="E204" s="6">
        <v>28800</v>
      </c>
      <c r="F204" s="7">
        <v>15799680</v>
      </c>
      <c r="G204" s="8">
        <f t="shared" si="6"/>
        <v>2.9932642408987175E-3</v>
      </c>
      <c r="H204" s="58"/>
    </row>
    <row r="205" spans="1:8" x14ac:dyDescent="0.25">
      <c r="A205" s="57" t="s">
        <v>646</v>
      </c>
      <c r="B205" s="57" t="s">
        <v>647</v>
      </c>
      <c r="C205" s="9" t="s">
        <v>648</v>
      </c>
      <c r="D205" s="57" t="s">
        <v>649</v>
      </c>
      <c r="E205" s="6">
        <v>310000000</v>
      </c>
      <c r="F205" s="7">
        <v>12758050</v>
      </c>
      <c r="G205" s="8">
        <f t="shared" si="6"/>
        <v>2.4170245757254502E-3</v>
      </c>
      <c r="H205" s="58"/>
    </row>
    <row r="206" spans="1:8" ht="16.5" customHeight="1" x14ac:dyDescent="0.25">
      <c r="A206" s="25" t="s">
        <v>267</v>
      </c>
      <c r="B206" s="25"/>
      <c r="C206" s="25"/>
      <c r="D206" s="25"/>
      <c r="E206" s="6"/>
      <c r="F206" s="7">
        <f>SUM(F193:F205)</f>
        <v>187680985.80000001</v>
      </c>
      <c r="G206" s="8">
        <f t="shared" si="6"/>
        <v>3.5556339336730872E-2</v>
      </c>
    </row>
    <row r="207" spans="1:8" ht="16.5" customHeight="1" x14ac:dyDescent="0.25">
      <c r="A207" s="13"/>
      <c r="B207" s="13"/>
      <c r="C207" s="13"/>
      <c r="D207" s="13"/>
      <c r="E207" s="14"/>
      <c r="F207" s="15"/>
      <c r="G207" s="16"/>
    </row>
    <row r="208" spans="1:8" x14ac:dyDescent="0.25">
      <c r="A208" s="3" t="s">
        <v>465</v>
      </c>
    </row>
    <row r="209" spans="1:7" ht="45" customHeight="1" x14ac:dyDescent="0.25">
      <c r="A209" s="25" t="s">
        <v>3</v>
      </c>
      <c r="B209" s="25" t="s">
        <v>1</v>
      </c>
      <c r="C209" s="25" t="s">
        <v>473</v>
      </c>
      <c r="D209" s="25" t="s">
        <v>7</v>
      </c>
      <c r="E209" s="25" t="s">
        <v>5</v>
      </c>
      <c r="F209" s="25" t="s">
        <v>12</v>
      </c>
      <c r="G209" s="25" t="s">
        <v>2</v>
      </c>
    </row>
    <row r="210" spans="1:7" ht="17.25" customHeight="1" x14ac:dyDescent="0.25">
      <c r="A210" s="25" t="s">
        <v>267</v>
      </c>
      <c r="B210" s="25"/>
      <c r="C210" s="25"/>
      <c r="D210" s="25"/>
      <c r="E210" s="6"/>
      <c r="F210" s="7"/>
      <c r="G210" s="8"/>
    </row>
    <row r="212" spans="1:7" x14ac:dyDescent="0.25">
      <c r="A212" s="3" t="s">
        <v>466</v>
      </c>
    </row>
    <row r="213" spans="1:7" ht="58.5" customHeight="1" x14ac:dyDescent="0.25">
      <c r="A213" s="25" t="s">
        <v>11</v>
      </c>
      <c r="B213" s="25" t="s">
        <v>8</v>
      </c>
      <c r="C213" s="25" t="s">
        <v>9</v>
      </c>
      <c r="D213" s="25" t="s">
        <v>17</v>
      </c>
      <c r="E213" s="25" t="s">
        <v>10</v>
      </c>
      <c r="F213" s="25" t="s">
        <v>6</v>
      </c>
      <c r="G213" s="25" t="s">
        <v>2</v>
      </c>
    </row>
    <row r="214" spans="1:7" ht="17.25" customHeight="1" x14ac:dyDescent="0.25">
      <c r="A214" s="25" t="s">
        <v>267</v>
      </c>
      <c r="B214" s="25"/>
      <c r="C214" s="25"/>
      <c r="D214" s="25"/>
      <c r="E214" s="6"/>
      <c r="F214" s="7"/>
      <c r="G214" s="8"/>
    </row>
    <row r="216" spans="1:7" x14ac:dyDescent="0.25">
      <c r="A216" s="3" t="s">
        <v>467</v>
      </c>
    </row>
    <row r="217" spans="1:7" ht="42.75" customHeight="1" x14ac:dyDescent="0.25">
      <c r="A217" s="25" t="s">
        <v>15</v>
      </c>
      <c r="B217" s="25" t="s">
        <v>14</v>
      </c>
      <c r="C217" s="25" t="s">
        <v>16</v>
      </c>
      <c r="D217" s="81" t="s">
        <v>13</v>
      </c>
      <c r="E217" s="82"/>
      <c r="F217" s="25" t="s">
        <v>6</v>
      </c>
      <c r="G217" s="25" t="s">
        <v>2</v>
      </c>
    </row>
    <row r="218" spans="1:7" ht="17.25" customHeight="1" x14ac:dyDescent="0.25">
      <c r="A218" s="25" t="s">
        <v>267</v>
      </c>
      <c r="B218" s="25"/>
      <c r="C218" s="25"/>
      <c r="D218" s="81"/>
      <c r="E218" s="82"/>
      <c r="F218" s="7"/>
      <c r="G218" s="8"/>
    </row>
    <row r="220" spans="1:7" x14ac:dyDescent="0.25">
      <c r="A220" s="3" t="s">
        <v>468</v>
      </c>
    </row>
    <row r="221" spans="1:7" ht="28.5" customHeight="1" x14ac:dyDescent="0.25">
      <c r="A221" s="25" t="s">
        <v>3</v>
      </c>
      <c r="B221" s="21" t="s">
        <v>1</v>
      </c>
      <c r="C221" s="25" t="s">
        <v>473</v>
      </c>
      <c r="D221" s="81" t="s">
        <v>4</v>
      </c>
      <c r="E221" s="82"/>
      <c r="F221" s="22" t="s">
        <v>18</v>
      </c>
      <c r="G221" s="44" t="s">
        <v>2</v>
      </c>
    </row>
    <row r="222" spans="1:7" x14ac:dyDescent="0.25">
      <c r="A222" s="25" t="s">
        <v>269</v>
      </c>
      <c r="B222" s="34">
        <v>1027700167110</v>
      </c>
      <c r="C222" s="35" t="s">
        <v>478</v>
      </c>
      <c r="D222" s="85" t="s">
        <v>268</v>
      </c>
      <c r="E222" s="85"/>
      <c r="F222" s="7">
        <v>12185.53</v>
      </c>
      <c r="G222" s="8">
        <f t="shared" ref="G222:G230" si="7">F222/$F$270</f>
        <v>2.3085601230783502E-6</v>
      </c>
    </row>
    <row r="223" spans="1:7" x14ac:dyDescent="0.25">
      <c r="A223" s="25" t="s">
        <v>269</v>
      </c>
      <c r="B223" s="34">
        <v>1027700167110</v>
      </c>
      <c r="C223" s="35" t="s">
        <v>479</v>
      </c>
      <c r="D223" s="85" t="s">
        <v>268</v>
      </c>
      <c r="E223" s="85"/>
      <c r="F223" s="7">
        <v>30203.81</v>
      </c>
      <c r="G223" s="8">
        <f t="shared" si="7"/>
        <v>5.7221402213145515E-6</v>
      </c>
    </row>
    <row r="224" spans="1:7" x14ac:dyDescent="0.25">
      <c r="A224" s="25" t="s">
        <v>269</v>
      </c>
      <c r="B224" s="34">
        <v>1027700167110</v>
      </c>
      <c r="C224" s="35" t="s">
        <v>477</v>
      </c>
      <c r="D224" s="85" t="s">
        <v>268</v>
      </c>
      <c r="E224" s="85"/>
      <c r="F224" s="7">
        <v>245019.49</v>
      </c>
      <c r="G224" s="8">
        <f t="shared" si="7"/>
        <v>4.641917290351709E-5</v>
      </c>
    </row>
    <row r="225" spans="1:7" x14ac:dyDescent="0.25">
      <c r="A225" s="25" t="s">
        <v>269</v>
      </c>
      <c r="B225" s="34">
        <v>1027700167110</v>
      </c>
      <c r="C225" s="35" t="s">
        <v>476</v>
      </c>
      <c r="D225" s="85" t="s">
        <v>268</v>
      </c>
      <c r="E225" s="85"/>
      <c r="F225" s="7">
        <v>1618.49</v>
      </c>
      <c r="G225" s="8">
        <f t="shared" si="7"/>
        <v>3.0662445323273414E-7</v>
      </c>
    </row>
    <row r="226" spans="1:7" ht="30" customHeight="1" x14ac:dyDescent="0.25">
      <c r="A226" s="25" t="s">
        <v>270</v>
      </c>
      <c r="B226" s="34">
        <v>1027700167110</v>
      </c>
      <c r="C226" s="19" t="s">
        <v>559</v>
      </c>
      <c r="D226" s="86" t="s">
        <v>268</v>
      </c>
      <c r="E226" s="86"/>
      <c r="F226" s="7">
        <v>0</v>
      </c>
      <c r="G226" s="8">
        <f t="shared" si="7"/>
        <v>0</v>
      </c>
    </row>
    <row r="227" spans="1:7" ht="30" customHeight="1" x14ac:dyDescent="0.25">
      <c r="A227" s="71" t="s">
        <v>270</v>
      </c>
      <c r="B227" s="34">
        <v>1027700167111</v>
      </c>
      <c r="C227" s="19" t="s">
        <v>747</v>
      </c>
      <c r="D227" s="86" t="s">
        <v>268</v>
      </c>
      <c r="E227" s="86"/>
      <c r="F227" s="7">
        <v>0</v>
      </c>
      <c r="G227" s="8">
        <f t="shared" si="7"/>
        <v>0</v>
      </c>
    </row>
    <row r="228" spans="1:7" ht="30" x14ac:dyDescent="0.25">
      <c r="A228" s="25" t="s">
        <v>270</v>
      </c>
      <c r="B228" s="34">
        <v>1027700167110</v>
      </c>
      <c r="C228" s="35" t="s">
        <v>474</v>
      </c>
      <c r="D228" s="86" t="s">
        <v>268</v>
      </c>
      <c r="E228" s="86"/>
      <c r="F228" s="7">
        <v>2709267.59</v>
      </c>
      <c r="G228" s="8">
        <f t="shared" si="7"/>
        <v>5.1327329390043639E-4</v>
      </c>
    </row>
    <row r="229" spans="1:7" ht="30" x14ac:dyDescent="0.25">
      <c r="A229" s="25" t="s">
        <v>270</v>
      </c>
      <c r="B229" s="34">
        <v>1027700167110</v>
      </c>
      <c r="C229" s="35" t="s">
        <v>475</v>
      </c>
      <c r="D229" s="86" t="s">
        <v>268</v>
      </c>
      <c r="E229" s="86"/>
      <c r="F229" s="7">
        <v>31054.880000000001</v>
      </c>
      <c r="G229" s="8">
        <f t="shared" si="7"/>
        <v>5.8833762335313606E-6</v>
      </c>
    </row>
    <row r="230" spans="1:7" x14ac:dyDescent="0.25">
      <c r="A230" s="25" t="s">
        <v>267</v>
      </c>
      <c r="B230" s="84"/>
      <c r="C230" s="84"/>
      <c r="D230" s="83"/>
      <c r="E230" s="83"/>
      <c r="F230" s="7">
        <f>SUM(F222:F229)</f>
        <v>3029349.7899999996</v>
      </c>
      <c r="G230" s="8">
        <f t="shared" si="7"/>
        <v>5.739131678351104E-4</v>
      </c>
    </row>
    <row r="232" spans="1:7" ht="15.75" x14ac:dyDescent="0.25">
      <c r="A232" s="3" t="s">
        <v>469</v>
      </c>
      <c r="B232" s="26"/>
    </row>
    <row r="233" spans="1:7" ht="30" x14ac:dyDescent="0.25">
      <c r="A233" s="25" t="s">
        <v>19</v>
      </c>
      <c r="B233" s="28" t="s">
        <v>1</v>
      </c>
      <c r="C233" s="24" t="s">
        <v>480</v>
      </c>
      <c r="D233" s="98" t="s">
        <v>483</v>
      </c>
      <c r="E233" s="99"/>
      <c r="F233" s="22" t="s">
        <v>18</v>
      </c>
      <c r="G233" s="25" t="s">
        <v>2</v>
      </c>
    </row>
    <row r="234" spans="1:7" ht="30" x14ac:dyDescent="0.25">
      <c r="A234" s="25" t="s">
        <v>269</v>
      </c>
      <c r="B234" s="36">
        <v>1027700167110</v>
      </c>
      <c r="C234" s="25" t="s">
        <v>481</v>
      </c>
      <c r="D234" s="89" t="s">
        <v>485</v>
      </c>
      <c r="E234" s="90"/>
      <c r="F234" s="40">
        <v>44052.42</v>
      </c>
      <c r="G234" s="41">
        <f t="shared" ref="G234:G240" si="8">F234/$F$270</f>
        <v>8.3457724150774868E-6</v>
      </c>
    </row>
    <row r="235" spans="1:7" ht="30" x14ac:dyDescent="0.25">
      <c r="A235" s="25" t="s">
        <v>269</v>
      </c>
      <c r="B235" s="36">
        <v>1027700167110</v>
      </c>
      <c r="C235" s="25" t="s">
        <v>481</v>
      </c>
      <c r="D235" s="89" t="s">
        <v>486</v>
      </c>
      <c r="E235" s="90"/>
      <c r="F235" s="40">
        <v>1639.25</v>
      </c>
      <c r="G235" s="41">
        <f t="shared" si="8"/>
        <v>3.1055745476447765E-7</v>
      </c>
    </row>
    <row r="236" spans="1:7" ht="30.75" customHeight="1" x14ac:dyDescent="0.25">
      <c r="A236" s="25" t="s">
        <v>269</v>
      </c>
      <c r="B236" s="36">
        <v>1027700167110</v>
      </c>
      <c r="C236" s="25" t="s">
        <v>481</v>
      </c>
      <c r="D236" s="89" t="s">
        <v>487</v>
      </c>
      <c r="E236" s="90"/>
      <c r="F236" s="40">
        <v>2132.11</v>
      </c>
      <c r="G236" s="41">
        <f t="shared" si="8"/>
        <v>4.0393024546462741E-7</v>
      </c>
    </row>
    <row r="237" spans="1:7" ht="34.5" customHeight="1" x14ac:dyDescent="0.25">
      <c r="A237" s="25" t="s">
        <v>730</v>
      </c>
      <c r="B237" s="36">
        <v>1027700067328</v>
      </c>
      <c r="C237" s="25" t="s">
        <v>730</v>
      </c>
      <c r="D237" s="89" t="s">
        <v>484</v>
      </c>
      <c r="E237" s="90"/>
      <c r="F237" s="40">
        <v>66174.259999999995</v>
      </c>
      <c r="G237" s="41">
        <f t="shared" si="8"/>
        <v>1.2536775816088323E-5</v>
      </c>
    </row>
    <row r="238" spans="1:7" ht="30" x14ac:dyDescent="0.25">
      <c r="A238" s="25" t="s">
        <v>271</v>
      </c>
      <c r="B238" s="36">
        <v>1047796383030</v>
      </c>
      <c r="C238" s="25" t="s">
        <v>482</v>
      </c>
      <c r="D238" s="89" t="s">
        <v>488</v>
      </c>
      <c r="E238" s="90"/>
      <c r="F238" s="40">
        <v>33908289.390000001</v>
      </c>
      <c r="G238" s="41">
        <f t="shared" si="8"/>
        <v>6.4239573270555095E-3</v>
      </c>
    </row>
    <row r="239" spans="1:7" ht="30" x14ac:dyDescent="0.25">
      <c r="A239" s="25" t="s">
        <v>271</v>
      </c>
      <c r="B239" s="36">
        <v>1047796383030</v>
      </c>
      <c r="C239" s="25" t="s">
        <v>482</v>
      </c>
      <c r="D239" s="89" t="s">
        <v>489</v>
      </c>
      <c r="E239" s="90"/>
      <c r="F239" s="40">
        <v>5955348.9400000004</v>
      </c>
      <c r="G239" s="41">
        <f t="shared" si="8"/>
        <v>1.1282464596862774E-3</v>
      </c>
    </row>
    <row r="240" spans="1:7" x14ac:dyDescent="0.25">
      <c r="A240" s="25" t="s">
        <v>267</v>
      </c>
      <c r="B240" s="97"/>
      <c r="C240" s="98"/>
      <c r="D240" s="98"/>
      <c r="E240" s="99"/>
      <c r="F240" s="7">
        <f>SUM(F234:F239)</f>
        <v>39977636.369999997</v>
      </c>
      <c r="G240" s="8">
        <f t="shared" si="8"/>
        <v>7.5738008226731808E-3</v>
      </c>
    </row>
    <row r="242" spans="1:7" x14ac:dyDescent="0.25">
      <c r="A242" s="3" t="s">
        <v>470</v>
      </c>
    </row>
    <row r="243" spans="1:7" ht="46.5" customHeight="1" x14ac:dyDescent="0.25">
      <c r="A243" s="25" t="s">
        <v>20</v>
      </c>
      <c r="B243" s="84" t="s">
        <v>1</v>
      </c>
      <c r="C243" s="84"/>
      <c r="D243" s="84" t="s">
        <v>22</v>
      </c>
      <c r="E243" s="84"/>
      <c r="F243" s="31" t="s">
        <v>21</v>
      </c>
      <c r="G243" s="25" t="s">
        <v>2</v>
      </c>
    </row>
    <row r="244" spans="1:7" x14ac:dyDescent="0.25">
      <c r="A244" s="67" t="s">
        <v>767</v>
      </c>
      <c r="B244" s="91" t="s">
        <v>209</v>
      </c>
      <c r="C244" s="92"/>
      <c r="D244" s="81" t="s">
        <v>714</v>
      </c>
      <c r="E244" s="82"/>
      <c r="F244" s="37">
        <v>30174.560000000001</v>
      </c>
      <c r="G244" s="41"/>
    </row>
    <row r="245" spans="1:7" x14ac:dyDescent="0.25">
      <c r="A245" s="67" t="s">
        <v>768</v>
      </c>
      <c r="B245" s="91" t="s">
        <v>262</v>
      </c>
      <c r="C245" s="92"/>
      <c r="D245" s="81" t="s">
        <v>570</v>
      </c>
      <c r="E245" s="82"/>
      <c r="F245" s="37">
        <v>37704.639999999999</v>
      </c>
      <c r="G245" s="41"/>
    </row>
    <row r="246" spans="1:7" x14ac:dyDescent="0.25">
      <c r="A246" s="71" t="s">
        <v>769</v>
      </c>
      <c r="B246" s="91" t="s">
        <v>161</v>
      </c>
      <c r="C246" s="92"/>
      <c r="D246" s="81" t="s">
        <v>105</v>
      </c>
      <c r="E246" s="82"/>
      <c r="F246" s="37">
        <v>23228.55</v>
      </c>
      <c r="G246" s="41"/>
    </row>
    <row r="247" spans="1:7" x14ac:dyDescent="0.25">
      <c r="A247" s="71" t="s">
        <v>748</v>
      </c>
      <c r="B247" s="91" t="s">
        <v>248</v>
      </c>
      <c r="C247" s="92"/>
      <c r="D247" s="81" t="s">
        <v>425</v>
      </c>
      <c r="E247" s="82"/>
      <c r="F247" s="37">
        <v>3006024</v>
      </c>
      <c r="G247" s="41"/>
    </row>
    <row r="248" spans="1:7" ht="16.5" customHeight="1" x14ac:dyDescent="0.25">
      <c r="A248" s="25" t="s">
        <v>267</v>
      </c>
      <c r="B248" s="87"/>
      <c r="C248" s="88"/>
      <c r="D248" s="81"/>
      <c r="E248" s="82"/>
      <c r="F248" s="7">
        <f>SUM(F244:F247)</f>
        <v>3097131.75</v>
      </c>
      <c r="G248" s="8">
        <f>F248/$F$270</f>
        <v>5.8675452392878001E-4</v>
      </c>
    </row>
    <row r="250" spans="1:7" x14ac:dyDescent="0.25">
      <c r="A250" s="3" t="s">
        <v>471</v>
      </c>
    </row>
    <row r="251" spans="1:7" ht="30" customHeight="1" x14ac:dyDescent="0.25">
      <c r="A251" s="25" t="s">
        <v>23</v>
      </c>
      <c r="B251" s="81" t="s">
        <v>20</v>
      </c>
      <c r="C251" s="82"/>
      <c r="D251" s="25" t="s">
        <v>22</v>
      </c>
      <c r="E251" s="25" t="s">
        <v>24</v>
      </c>
      <c r="F251" s="25" t="s">
        <v>21</v>
      </c>
      <c r="G251" s="25" t="s">
        <v>2</v>
      </c>
    </row>
    <row r="252" spans="1:7" ht="45" customHeight="1" x14ac:dyDescent="0.25">
      <c r="A252" s="25" t="s">
        <v>272</v>
      </c>
      <c r="B252" s="87" t="s">
        <v>144</v>
      </c>
      <c r="C252" s="88"/>
      <c r="D252" s="46" t="s">
        <v>116</v>
      </c>
      <c r="E252" s="2">
        <v>59783</v>
      </c>
      <c r="F252" s="7">
        <v>58590580.710000001</v>
      </c>
      <c r="G252" s="8">
        <f t="shared" ref="G252:G258" si="9">F252/$F$270</f>
        <v>1.1100040639603662E-2</v>
      </c>
    </row>
    <row r="253" spans="1:7" ht="45" customHeight="1" x14ac:dyDescent="0.25">
      <c r="A253" s="25" t="s">
        <v>272</v>
      </c>
      <c r="B253" s="87" t="s">
        <v>144</v>
      </c>
      <c r="C253" s="88"/>
      <c r="D253" s="71" t="s">
        <v>656</v>
      </c>
      <c r="E253" s="2">
        <v>4391</v>
      </c>
      <c r="F253" s="7">
        <v>4077402.79</v>
      </c>
      <c r="G253" s="8">
        <f t="shared" si="9"/>
        <v>7.7246779473050481E-4</v>
      </c>
    </row>
    <row r="254" spans="1:7" ht="45" customHeight="1" x14ac:dyDescent="0.25">
      <c r="A254" s="25" t="s">
        <v>272</v>
      </c>
      <c r="B254" s="87" t="s">
        <v>144</v>
      </c>
      <c r="C254" s="88"/>
      <c r="D254" s="71" t="s">
        <v>656</v>
      </c>
      <c r="E254" s="2">
        <v>3148</v>
      </c>
      <c r="F254" s="7">
        <v>2923175.57</v>
      </c>
      <c r="G254" s="8">
        <f t="shared" si="9"/>
        <v>5.5379836196364264E-4</v>
      </c>
    </row>
    <row r="255" spans="1:7" ht="45" customHeight="1" x14ac:dyDescent="0.25">
      <c r="A255" s="57" t="s">
        <v>272</v>
      </c>
      <c r="B255" s="87" t="s">
        <v>144</v>
      </c>
      <c r="C255" s="88"/>
      <c r="D255" s="71" t="s">
        <v>81</v>
      </c>
      <c r="E255" s="2">
        <v>7018</v>
      </c>
      <c r="F255" s="7">
        <v>8413632.2899999991</v>
      </c>
      <c r="G255" s="8">
        <f t="shared" si="9"/>
        <v>1.5939705531838482E-3</v>
      </c>
    </row>
    <row r="256" spans="1:7" ht="45" customHeight="1" x14ac:dyDescent="0.25">
      <c r="A256" s="73" t="s">
        <v>272</v>
      </c>
      <c r="B256" s="87" t="s">
        <v>144</v>
      </c>
      <c r="C256" s="88"/>
      <c r="D256" s="73" t="s">
        <v>770</v>
      </c>
      <c r="E256" s="2">
        <v>111470</v>
      </c>
      <c r="F256" s="7">
        <v>75634658.219999999</v>
      </c>
      <c r="G256" s="8">
        <f t="shared" si="9"/>
        <v>1.4329057159545145E-2</v>
      </c>
    </row>
    <row r="257" spans="1:7" ht="45" customHeight="1" x14ac:dyDescent="0.25">
      <c r="A257" s="57" t="s">
        <v>272</v>
      </c>
      <c r="B257" s="87" t="s">
        <v>144</v>
      </c>
      <c r="C257" s="88"/>
      <c r="D257" s="71" t="s">
        <v>81</v>
      </c>
      <c r="E257" s="2">
        <v>5339</v>
      </c>
      <c r="F257" s="7">
        <v>6401025.3799999999</v>
      </c>
      <c r="G257" s="8">
        <f t="shared" si="9"/>
        <v>1.2126802805524622E-3</v>
      </c>
    </row>
    <row r="258" spans="1:7" x14ac:dyDescent="0.25">
      <c r="A258" s="25" t="s">
        <v>267</v>
      </c>
      <c r="B258" s="100"/>
      <c r="C258" s="100"/>
      <c r="D258" s="30"/>
      <c r="E258" s="1"/>
      <c r="F258" s="7">
        <f>SUM(F252:F257)</f>
        <v>156040474.95999998</v>
      </c>
      <c r="G258" s="8">
        <f t="shared" si="9"/>
        <v>2.9562014789579261E-2</v>
      </c>
    </row>
    <row r="260" spans="1:7" x14ac:dyDescent="0.25">
      <c r="A260" s="3" t="s">
        <v>472</v>
      </c>
    </row>
    <row r="261" spans="1:7" ht="30" x14ac:dyDescent="0.25">
      <c r="A261" s="101" t="s">
        <v>25</v>
      </c>
      <c r="B261" s="102"/>
      <c r="C261" s="102"/>
      <c r="D261" s="102"/>
      <c r="E261" s="103"/>
      <c r="F261" s="25" t="s">
        <v>21</v>
      </c>
      <c r="G261" s="25" t="s">
        <v>2</v>
      </c>
    </row>
    <row r="262" spans="1:7" x14ac:dyDescent="0.25">
      <c r="A262" s="48" t="s">
        <v>771</v>
      </c>
      <c r="B262" s="49"/>
      <c r="C262" s="49"/>
      <c r="D262" s="49"/>
      <c r="E262" s="50"/>
      <c r="F262" s="7">
        <v>284800</v>
      </c>
      <c r="G262" s="8">
        <f t="shared" ref="G262:G265" si="10">F262/$F$270</f>
        <v>5.3955627949930296E-5</v>
      </c>
    </row>
    <row r="263" spans="1:7" hidden="1" x14ac:dyDescent="0.25">
      <c r="A263" s="48" t="s">
        <v>749</v>
      </c>
      <c r="B263" s="53"/>
      <c r="C263" s="49"/>
      <c r="D263" s="49"/>
      <c r="E263" s="50"/>
      <c r="F263" s="7"/>
      <c r="G263" s="8">
        <f t="shared" si="10"/>
        <v>0</v>
      </c>
    </row>
    <row r="264" spans="1:7" ht="15" hidden="1" customHeight="1" x14ac:dyDescent="0.25">
      <c r="A264" s="93" t="s">
        <v>750</v>
      </c>
      <c r="B264" s="94"/>
      <c r="C264" s="94"/>
      <c r="D264" s="94"/>
      <c r="E264" s="95"/>
      <c r="F264" s="7"/>
      <c r="G264" s="8">
        <f t="shared" si="10"/>
        <v>0</v>
      </c>
    </row>
    <row r="265" spans="1:7" ht="15" hidden="1" customHeight="1" x14ac:dyDescent="0.25">
      <c r="A265" s="93" t="s">
        <v>751</v>
      </c>
      <c r="B265" s="94"/>
      <c r="C265" s="94"/>
      <c r="D265" s="94"/>
      <c r="E265" s="95"/>
      <c r="F265" s="7"/>
      <c r="G265" s="8">
        <f t="shared" si="10"/>
        <v>0</v>
      </c>
    </row>
    <row r="266" spans="1:7" ht="15" hidden="1" customHeight="1" x14ac:dyDescent="0.25">
      <c r="A266" s="93" t="s">
        <v>681</v>
      </c>
      <c r="B266" s="94"/>
      <c r="C266" s="94"/>
      <c r="D266" s="94"/>
      <c r="E266" s="95"/>
      <c r="F266" s="57"/>
      <c r="G266" s="8"/>
    </row>
    <row r="267" spans="1:7" ht="15" hidden="1" customHeight="1" x14ac:dyDescent="0.25">
      <c r="A267" s="93" t="s">
        <v>682</v>
      </c>
      <c r="B267" s="94"/>
      <c r="C267" s="94"/>
      <c r="D267" s="94"/>
      <c r="E267" s="95"/>
      <c r="F267" s="57"/>
      <c r="G267" s="8"/>
    </row>
    <row r="268" spans="1:7" ht="15" customHeight="1" x14ac:dyDescent="0.25">
      <c r="A268" s="81" t="s">
        <v>267</v>
      </c>
      <c r="B268" s="96"/>
      <c r="C268" s="96"/>
      <c r="D268" s="96"/>
      <c r="E268" s="82"/>
      <c r="F268" s="7">
        <f>SUM(F262:F267)</f>
        <v>284800</v>
      </c>
      <c r="G268" s="8">
        <f>F268/$F$270</f>
        <v>5.3955627949930296E-5</v>
      </c>
    </row>
    <row r="270" spans="1:7" x14ac:dyDescent="0.25">
      <c r="A270" s="76" t="s">
        <v>26</v>
      </c>
      <c r="B270" s="77"/>
      <c r="C270" s="77"/>
      <c r="D270" s="77"/>
      <c r="E270" s="78"/>
      <c r="F270" s="7">
        <f>F189+F210+F214+F218+F230+F240+F248+F258+F268+F206</f>
        <v>5278411369.1399994</v>
      </c>
      <c r="G270" s="8">
        <f>F270/$F$270</f>
        <v>1</v>
      </c>
    </row>
  </sheetData>
  <mergeCells count="49">
    <mergeCell ref="D227:E227"/>
    <mergeCell ref="B246:C246"/>
    <mergeCell ref="B247:C247"/>
    <mergeCell ref="D246:E246"/>
    <mergeCell ref="D247:E247"/>
    <mergeCell ref="D233:E233"/>
    <mergeCell ref="D234:E234"/>
    <mergeCell ref="A264:E264"/>
    <mergeCell ref="A268:E268"/>
    <mergeCell ref="B240:E240"/>
    <mergeCell ref="B258:C258"/>
    <mergeCell ref="A261:E261"/>
    <mergeCell ref="A265:E265"/>
    <mergeCell ref="B254:C254"/>
    <mergeCell ref="B252:C252"/>
    <mergeCell ref="B253:C253"/>
    <mergeCell ref="A266:E266"/>
    <mergeCell ref="A267:E267"/>
    <mergeCell ref="B245:C245"/>
    <mergeCell ref="D244:E244"/>
    <mergeCell ref="D245:E245"/>
    <mergeCell ref="B255:C255"/>
    <mergeCell ref="B257:C257"/>
    <mergeCell ref="D235:E235"/>
    <mergeCell ref="D236:E236"/>
    <mergeCell ref="D228:E228"/>
    <mergeCell ref="D229:E229"/>
    <mergeCell ref="B244:C244"/>
    <mergeCell ref="B248:C248"/>
    <mergeCell ref="D248:E248"/>
    <mergeCell ref="D237:E237"/>
    <mergeCell ref="D238:E238"/>
    <mergeCell ref="D239:E239"/>
    <mergeCell ref="A270:E270"/>
    <mergeCell ref="A1:G1"/>
    <mergeCell ref="B251:C251"/>
    <mergeCell ref="D230:E230"/>
    <mergeCell ref="B243:C243"/>
    <mergeCell ref="D243:E243"/>
    <mergeCell ref="B230:C230"/>
    <mergeCell ref="D222:E222"/>
    <mergeCell ref="D217:E217"/>
    <mergeCell ref="D221:E221"/>
    <mergeCell ref="D223:E223"/>
    <mergeCell ref="D224:E224"/>
    <mergeCell ref="D226:E226"/>
    <mergeCell ref="B256:C256"/>
    <mergeCell ref="D225:E225"/>
    <mergeCell ref="D218:E2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8"/>
  <sheetViews>
    <sheetView topLeftCell="A193" zoomScale="80" zoomScaleNormal="80" workbookViewId="0">
      <selection activeCell="C65" sqref="C65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5.570312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19.85546875" style="3" customWidth="1"/>
    <col min="9" max="9" width="18.140625" style="3" customWidth="1"/>
    <col min="10" max="10" width="14.85546875" style="3" customWidth="1"/>
    <col min="11" max="11" width="14.28515625" style="3" customWidth="1"/>
    <col min="12" max="12" width="12.42578125" style="3" customWidth="1"/>
    <col min="13" max="13" width="12" style="3" customWidth="1"/>
    <col min="14" max="14" width="32.7109375" style="3" customWidth="1"/>
    <col min="15" max="22" width="9.140625" style="3" customWidth="1"/>
    <col min="23" max="23" width="34.5703125" style="3" customWidth="1"/>
    <col min="24" max="26" width="9.140625" style="3" customWidth="1"/>
    <col min="27" max="27" width="18" style="3" customWidth="1"/>
    <col min="28" max="28" width="19.7109375" style="3" customWidth="1"/>
    <col min="29" max="53" width="0" style="3" hidden="1" customWidth="1"/>
    <col min="54" max="54" width="43.42578125" style="3" bestFit="1" customWidth="1"/>
    <col min="55" max="16384" width="9.140625" style="3"/>
  </cols>
  <sheetData>
    <row r="1" spans="1:8" ht="33.75" customHeight="1" x14ac:dyDescent="0.25">
      <c r="A1" s="79" t="s">
        <v>757</v>
      </c>
      <c r="B1" s="80"/>
      <c r="C1" s="80"/>
      <c r="D1" s="80"/>
      <c r="E1" s="80"/>
      <c r="F1" s="80"/>
      <c r="G1" s="80"/>
    </row>
    <row r="2" spans="1:8" ht="18.75" x14ac:dyDescent="0.3">
      <c r="A2" s="4"/>
      <c r="B2" s="4"/>
      <c r="C2" s="4"/>
    </row>
    <row r="3" spans="1:8" x14ac:dyDescent="0.25">
      <c r="A3" s="3" t="s">
        <v>463</v>
      </c>
    </row>
    <row r="4" spans="1:8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462</v>
      </c>
    </row>
    <row r="5" spans="1:8" ht="30" x14ac:dyDescent="0.25">
      <c r="A5" s="5" t="s">
        <v>392</v>
      </c>
      <c r="B5" s="5" t="s">
        <v>176</v>
      </c>
      <c r="C5" s="5" t="s">
        <v>177</v>
      </c>
      <c r="D5" s="5" t="s">
        <v>413</v>
      </c>
      <c r="E5" s="6">
        <v>1002</v>
      </c>
      <c r="F5" s="7">
        <v>969855.84</v>
      </c>
      <c r="G5" s="8">
        <f t="shared" ref="G5:G36" si="0">F5/$F$226</f>
        <v>5.8062970182683118E-4</v>
      </c>
      <c r="H5" s="58"/>
    </row>
    <row r="6" spans="1:8" x14ac:dyDescent="0.25">
      <c r="A6" s="5" t="s">
        <v>674</v>
      </c>
      <c r="B6" s="5" t="s">
        <v>144</v>
      </c>
      <c r="C6" s="5" t="s">
        <v>145</v>
      </c>
      <c r="D6" s="5" t="s">
        <v>675</v>
      </c>
      <c r="E6" s="6">
        <v>10000</v>
      </c>
      <c r="F6" s="7">
        <v>9904300</v>
      </c>
      <c r="G6" s="8">
        <f t="shared" si="0"/>
        <v>5.9294696372643226E-3</v>
      </c>
      <c r="H6" s="58"/>
    </row>
    <row r="7" spans="1:8" x14ac:dyDescent="0.25">
      <c r="A7" s="67" t="s">
        <v>454</v>
      </c>
      <c r="B7" s="67" t="s">
        <v>261</v>
      </c>
      <c r="C7" s="67" t="s">
        <v>262</v>
      </c>
      <c r="D7" s="67" t="s">
        <v>55</v>
      </c>
      <c r="E7" s="6">
        <v>9840</v>
      </c>
      <c r="F7" s="7">
        <v>9759016.8000000007</v>
      </c>
      <c r="G7" s="8">
        <f t="shared" si="0"/>
        <v>5.8424920292350227E-3</v>
      </c>
      <c r="H7" s="58"/>
    </row>
    <row r="8" spans="1:8" ht="30" x14ac:dyDescent="0.25">
      <c r="A8" s="66" t="s">
        <v>400</v>
      </c>
      <c r="B8" s="66" t="s">
        <v>218</v>
      </c>
      <c r="C8" s="66" t="s">
        <v>219</v>
      </c>
      <c r="D8" s="66" t="s">
        <v>421</v>
      </c>
      <c r="E8" s="6">
        <v>5216</v>
      </c>
      <c r="F8" s="7">
        <v>5343844.16</v>
      </c>
      <c r="G8" s="8">
        <f t="shared" si="0"/>
        <v>3.1992328274579999E-3</v>
      </c>
      <c r="H8" s="58"/>
    </row>
    <row r="9" spans="1:8" ht="23.25" customHeight="1" x14ac:dyDescent="0.25">
      <c r="A9" s="5" t="s">
        <v>337</v>
      </c>
      <c r="B9" s="5" t="s">
        <v>218</v>
      </c>
      <c r="C9" s="5" t="s">
        <v>219</v>
      </c>
      <c r="D9" s="5" t="s">
        <v>99</v>
      </c>
      <c r="E9" s="6">
        <v>333</v>
      </c>
      <c r="F9" s="7">
        <v>340296.03</v>
      </c>
      <c r="G9" s="8">
        <f t="shared" si="0"/>
        <v>2.0372716674238353E-4</v>
      </c>
      <c r="H9" s="58"/>
    </row>
    <row r="10" spans="1:8" x14ac:dyDescent="0.25">
      <c r="A10" s="5" t="s">
        <v>658</v>
      </c>
      <c r="B10" s="5" t="s">
        <v>144</v>
      </c>
      <c r="C10" s="5" t="s">
        <v>145</v>
      </c>
      <c r="D10" s="5" t="s">
        <v>657</v>
      </c>
      <c r="E10" s="6">
        <v>616</v>
      </c>
      <c r="F10" s="7">
        <v>609430.14</v>
      </c>
      <c r="G10" s="8">
        <f t="shared" si="0"/>
        <v>3.6485137881160157E-4</v>
      </c>
      <c r="H10" s="58"/>
    </row>
    <row r="11" spans="1:8" ht="30" x14ac:dyDescent="0.25">
      <c r="A11" s="66" t="s">
        <v>291</v>
      </c>
      <c r="B11" s="66" t="s">
        <v>170</v>
      </c>
      <c r="C11" s="66" t="s">
        <v>171</v>
      </c>
      <c r="D11" s="66" t="s">
        <v>132</v>
      </c>
      <c r="E11" s="6">
        <v>24500</v>
      </c>
      <c r="F11" s="7">
        <v>24331889.329999998</v>
      </c>
      <c r="G11" s="8">
        <f t="shared" si="0"/>
        <v>1.4566925375797454E-2</v>
      </c>
      <c r="H11" s="58"/>
    </row>
    <row r="12" spans="1:8" ht="30" x14ac:dyDescent="0.25">
      <c r="A12" s="5" t="s">
        <v>365</v>
      </c>
      <c r="B12" s="5" t="s">
        <v>245</v>
      </c>
      <c r="C12" s="5" t="s">
        <v>246</v>
      </c>
      <c r="D12" s="5" t="s">
        <v>51</v>
      </c>
      <c r="E12" s="6">
        <v>48000</v>
      </c>
      <c r="F12" s="7">
        <v>47642400</v>
      </c>
      <c r="G12" s="8">
        <f t="shared" si="0"/>
        <v>2.8522375558737292E-2</v>
      </c>
      <c r="H12" s="58"/>
    </row>
    <row r="13" spans="1:8" ht="30" x14ac:dyDescent="0.25">
      <c r="A13" s="5" t="s">
        <v>403</v>
      </c>
      <c r="B13" s="5" t="s">
        <v>245</v>
      </c>
      <c r="C13" s="5" t="s">
        <v>246</v>
      </c>
      <c r="D13" s="5" t="s">
        <v>424</v>
      </c>
      <c r="E13" s="6">
        <v>12150</v>
      </c>
      <c r="F13" s="7">
        <v>12079773</v>
      </c>
      <c r="G13" s="8">
        <f t="shared" si="0"/>
        <v>7.2318737546868891E-3</v>
      </c>
      <c r="H13" s="58"/>
    </row>
    <row r="14" spans="1:8" ht="30" x14ac:dyDescent="0.25">
      <c r="A14" s="5" t="s">
        <v>338</v>
      </c>
      <c r="B14" s="5" t="s">
        <v>218</v>
      </c>
      <c r="C14" s="5" t="s">
        <v>219</v>
      </c>
      <c r="D14" s="5" t="s">
        <v>100</v>
      </c>
      <c r="E14" s="6">
        <v>4700</v>
      </c>
      <c r="F14" s="7">
        <v>4624330</v>
      </c>
      <c r="G14" s="8">
        <f t="shared" si="0"/>
        <v>2.7684767553174403E-3</v>
      </c>
      <c r="H14" s="58"/>
    </row>
    <row r="15" spans="1:8" ht="30" x14ac:dyDescent="0.25">
      <c r="A15" s="5" t="s">
        <v>722</v>
      </c>
      <c r="B15" s="5" t="s">
        <v>218</v>
      </c>
      <c r="C15" s="5" t="s">
        <v>219</v>
      </c>
      <c r="D15" s="5" t="s">
        <v>723</v>
      </c>
      <c r="E15" s="6">
        <v>1000</v>
      </c>
      <c r="F15" s="7">
        <v>987000</v>
      </c>
      <c r="G15" s="8">
        <f t="shared" si="0"/>
        <v>5.9089350403157071E-4</v>
      </c>
      <c r="H15" s="58"/>
    </row>
    <row r="16" spans="1:8" ht="30" x14ac:dyDescent="0.25">
      <c r="A16" s="5" t="s">
        <v>592</v>
      </c>
      <c r="B16" s="5" t="s">
        <v>176</v>
      </c>
      <c r="C16" s="5" t="s">
        <v>177</v>
      </c>
      <c r="D16" s="5" t="s">
        <v>589</v>
      </c>
      <c r="E16" s="6">
        <v>1000</v>
      </c>
      <c r="F16" s="7">
        <v>938360</v>
      </c>
      <c r="G16" s="8">
        <f t="shared" si="0"/>
        <v>5.6177388900006562E-4</v>
      </c>
      <c r="H16" s="58"/>
    </row>
    <row r="17" spans="1:8" ht="30" x14ac:dyDescent="0.25">
      <c r="A17" s="5" t="s">
        <v>401</v>
      </c>
      <c r="B17" s="5" t="s">
        <v>218</v>
      </c>
      <c r="C17" s="5" t="s">
        <v>219</v>
      </c>
      <c r="D17" s="5" t="s">
        <v>422</v>
      </c>
      <c r="E17" s="6">
        <v>100</v>
      </c>
      <c r="F17" s="7">
        <v>103387.47</v>
      </c>
      <c r="G17" s="8">
        <f t="shared" si="0"/>
        <v>6.1895627579796253E-5</v>
      </c>
      <c r="H17" s="58"/>
    </row>
    <row r="18" spans="1:8" x14ac:dyDescent="0.25">
      <c r="A18" s="5" t="s">
        <v>628</v>
      </c>
      <c r="B18" s="5" t="s">
        <v>144</v>
      </c>
      <c r="C18" s="5" t="s">
        <v>145</v>
      </c>
      <c r="D18" s="5" t="s">
        <v>626</v>
      </c>
      <c r="E18" s="6">
        <v>250</v>
      </c>
      <c r="F18" s="7">
        <v>242090</v>
      </c>
      <c r="G18" s="8">
        <f t="shared" si="0"/>
        <v>1.4493354446910126E-4</v>
      </c>
      <c r="H18" s="58"/>
    </row>
    <row r="19" spans="1:8" ht="30" x14ac:dyDescent="0.25">
      <c r="A19" s="5" t="s">
        <v>344</v>
      </c>
      <c r="B19" s="5" t="s">
        <v>218</v>
      </c>
      <c r="C19" s="5" t="s">
        <v>219</v>
      </c>
      <c r="D19" s="5" t="s">
        <v>102</v>
      </c>
      <c r="E19" s="6">
        <v>140</v>
      </c>
      <c r="F19" s="7">
        <v>144132.13</v>
      </c>
      <c r="G19" s="8">
        <f t="shared" si="0"/>
        <v>8.6288489705404128E-5</v>
      </c>
      <c r="H19" s="58"/>
    </row>
    <row r="20" spans="1:8" x14ac:dyDescent="0.25">
      <c r="A20" s="73" t="s">
        <v>391</v>
      </c>
      <c r="B20" s="73" t="s">
        <v>150</v>
      </c>
      <c r="C20" s="73" t="s">
        <v>151</v>
      </c>
      <c r="D20" s="73" t="s">
        <v>412</v>
      </c>
      <c r="E20" s="6">
        <v>5000</v>
      </c>
      <c r="F20" s="7">
        <v>5034860.95</v>
      </c>
      <c r="G20" s="8">
        <f t="shared" si="0"/>
        <v>3.0142519038067104E-3</v>
      </c>
      <c r="H20" s="58"/>
    </row>
    <row r="21" spans="1:8" ht="30" x14ac:dyDescent="0.25">
      <c r="A21" s="5" t="s">
        <v>283</v>
      </c>
      <c r="B21" s="5" t="s">
        <v>160</v>
      </c>
      <c r="C21" s="9" t="s">
        <v>161</v>
      </c>
      <c r="D21" s="5" t="s">
        <v>105</v>
      </c>
      <c r="E21" s="6">
        <v>491</v>
      </c>
      <c r="F21" s="7">
        <v>482988</v>
      </c>
      <c r="G21" s="8">
        <f t="shared" si="0"/>
        <v>2.8915346679351601E-4</v>
      </c>
      <c r="H21" s="58"/>
    </row>
    <row r="22" spans="1:8" ht="30" x14ac:dyDescent="0.25">
      <c r="A22" s="5" t="s">
        <v>340</v>
      </c>
      <c r="B22" s="5" t="s">
        <v>218</v>
      </c>
      <c r="C22" s="5" t="s">
        <v>219</v>
      </c>
      <c r="D22" s="5" t="s">
        <v>101</v>
      </c>
      <c r="E22" s="6">
        <v>4000</v>
      </c>
      <c r="F22" s="7">
        <v>4105600</v>
      </c>
      <c r="G22" s="8">
        <f t="shared" si="0"/>
        <v>2.4579254003566533E-3</v>
      </c>
      <c r="H22" s="58"/>
    </row>
    <row r="23" spans="1:8" x14ac:dyDescent="0.25">
      <c r="A23" s="5" t="s">
        <v>37</v>
      </c>
      <c r="B23" s="5" t="s">
        <v>144</v>
      </c>
      <c r="C23" s="5" t="s">
        <v>145</v>
      </c>
      <c r="D23" s="5" t="s">
        <v>116</v>
      </c>
      <c r="E23" s="6">
        <v>14500</v>
      </c>
      <c r="F23" s="7">
        <v>14803340</v>
      </c>
      <c r="G23" s="8">
        <f t="shared" si="0"/>
        <v>8.8624087578224042E-3</v>
      </c>
      <c r="H23" s="58"/>
    </row>
    <row r="24" spans="1:8" ht="30" x14ac:dyDescent="0.25">
      <c r="A24" s="5" t="s">
        <v>319</v>
      </c>
      <c r="B24" s="5" t="s">
        <v>204</v>
      </c>
      <c r="C24" s="5" t="s">
        <v>205</v>
      </c>
      <c r="D24" s="5" t="s">
        <v>70</v>
      </c>
      <c r="E24" s="6">
        <v>5144</v>
      </c>
      <c r="F24" s="7">
        <v>4939834.6399999997</v>
      </c>
      <c r="G24" s="8">
        <f t="shared" si="0"/>
        <v>2.957361904524957E-3</v>
      </c>
      <c r="H24" s="58"/>
    </row>
    <row r="25" spans="1:8" ht="30" x14ac:dyDescent="0.25">
      <c r="A25" s="5" t="s">
        <v>354</v>
      </c>
      <c r="B25" s="5" t="s">
        <v>228</v>
      </c>
      <c r="C25" s="5" t="s">
        <v>229</v>
      </c>
      <c r="D25" s="5" t="s">
        <v>122</v>
      </c>
      <c r="E25" s="6">
        <v>1660</v>
      </c>
      <c r="F25" s="7">
        <v>1704156</v>
      </c>
      <c r="G25" s="8">
        <f t="shared" si="0"/>
        <v>1.0202378016782427E-3</v>
      </c>
      <c r="H25" s="58"/>
    </row>
    <row r="26" spans="1:8" x14ac:dyDescent="0.25">
      <c r="A26" s="5" t="s">
        <v>40</v>
      </c>
      <c r="B26" s="5" t="s">
        <v>144</v>
      </c>
      <c r="C26" s="5" t="s">
        <v>145</v>
      </c>
      <c r="D26" s="5" t="s">
        <v>80</v>
      </c>
      <c r="E26" s="6">
        <v>9000</v>
      </c>
      <c r="F26" s="7">
        <v>13773062.34</v>
      </c>
      <c r="G26" s="8">
        <f t="shared" si="0"/>
        <v>8.2456059446077666E-3</v>
      </c>
      <c r="H26" s="58"/>
    </row>
    <row r="27" spans="1:8" ht="30" x14ac:dyDescent="0.25">
      <c r="A27" s="5" t="s">
        <v>322</v>
      </c>
      <c r="B27" s="5" t="s">
        <v>204</v>
      </c>
      <c r="C27" s="5" t="s">
        <v>205</v>
      </c>
      <c r="D27" s="5" t="s">
        <v>71</v>
      </c>
      <c r="E27" s="6">
        <v>22100</v>
      </c>
      <c r="F27" s="7">
        <v>21751483</v>
      </c>
      <c r="G27" s="8">
        <f t="shared" si="0"/>
        <v>1.302209727229295E-2</v>
      </c>
      <c r="H27" s="58"/>
    </row>
    <row r="28" spans="1:8" ht="30" x14ac:dyDescent="0.25">
      <c r="A28" s="5" t="s">
        <v>298</v>
      </c>
      <c r="B28" s="5" t="s">
        <v>176</v>
      </c>
      <c r="C28" s="5" t="s">
        <v>177</v>
      </c>
      <c r="D28" s="5" t="s">
        <v>90</v>
      </c>
      <c r="E28" s="6">
        <v>4700</v>
      </c>
      <c r="F28" s="7">
        <v>4439894.95</v>
      </c>
      <c r="G28" s="8">
        <f t="shared" si="0"/>
        <v>2.6580598627533696E-3</v>
      </c>
      <c r="H28" s="58"/>
    </row>
    <row r="29" spans="1:8" x14ac:dyDescent="0.25">
      <c r="A29" s="5" t="s">
        <v>629</v>
      </c>
      <c r="B29" s="5" t="s">
        <v>237</v>
      </c>
      <c r="C29" s="9" t="s">
        <v>238</v>
      </c>
      <c r="D29" s="5" t="s">
        <v>627</v>
      </c>
      <c r="E29" s="6">
        <v>3000</v>
      </c>
      <c r="F29" s="7">
        <v>3043980</v>
      </c>
      <c r="G29" s="8">
        <f t="shared" si="0"/>
        <v>1.8223586711266673E-3</v>
      </c>
      <c r="H29" s="58"/>
    </row>
    <row r="30" spans="1:8" ht="30" x14ac:dyDescent="0.25">
      <c r="A30" s="5" t="s">
        <v>324</v>
      </c>
      <c r="B30" s="5" t="s">
        <v>204</v>
      </c>
      <c r="C30" s="67" t="s">
        <v>205</v>
      </c>
      <c r="D30" s="5" t="s">
        <v>524</v>
      </c>
      <c r="E30" s="6">
        <v>2440</v>
      </c>
      <c r="F30" s="7">
        <v>2359871.42</v>
      </c>
      <c r="G30" s="8">
        <f t="shared" si="0"/>
        <v>1.4127990804739194E-3</v>
      </c>
      <c r="H30" s="58"/>
    </row>
    <row r="31" spans="1:8" x14ac:dyDescent="0.25">
      <c r="A31" s="5" t="s">
        <v>387</v>
      </c>
      <c r="B31" s="5" t="s">
        <v>432</v>
      </c>
      <c r="C31" s="5" t="s">
        <v>433</v>
      </c>
      <c r="D31" s="5" t="s">
        <v>408</v>
      </c>
      <c r="E31" s="6">
        <v>142</v>
      </c>
      <c r="F31" s="7">
        <v>86587.34</v>
      </c>
      <c r="G31" s="8">
        <f t="shared" si="0"/>
        <v>5.1837787981127646E-5</v>
      </c>
      <c r="H31" s="58"/>
    </row>
    <row r="32" spans="1:8" x14ac:dyDescent="0.25">
      <c r="A32" s="5" t="s">
        <v>385</v>
      </c>
      <c r="B32" s="5" t="s">
        <v>146</v>
      </c>
      <c r="C32" s="5" t="s">
        <v>147</v>
      </c>
      <c r="D32" s="5" t="s">
        <v>406</v>
      </c>
      <c r="E32" s="6">
        <v>220</v>
      </c>
      <c r="F32" s="7">
        <v>144279.29999999999</v>
      </c>
      <c r="G32" s="8">
        <f t="shared" si="0"/>
        <v>8.6376596895868494E-5</v>
      </c>
      <c r="H32" s="58"/>
    </row>
    <row r="33" spans="1:8" x14ac:dyDescent="0.25">
      <c r="A33" s="5" t="s">
        <v>39</v>
      </c>
      <c r="B33" s="5" t="s">
        <v>144</v>
      </c>
      <c r="C33" s="5" t="s">
        <v>145</v>
      </c>
      <c r="D33" s="5" t="s">
        <v>118</v>
      </c>
      <c r="E33" s="6">
        <v>88500</v>
      </c>
      <c r="F33" s="7">
        <v>93389305.5</v>
      </c>
      <c r="G33" s="8">
        <f t="shared" si="0"/>
        <v>5.5909963491357489E-2</v>
      </c>
      <c r="H33" s="58"/>
    </row>
    <row r="34" spans="1:8" x14ac:dyDescent="0.25">
      <c r="A34" s="73" t="s">
        <v>388</v>
      </c>
      <c r="B34" s="73" t="s">
        <v>434</v>
      </c>
      <c r="C34" s="73">
        <v>1028900508735</v>
      </c>
      <c r="D34" s="73" t="s">
        <v>409</v>
      </c>
      <c r="E34" s="6">
        <v>14717</v>
      </c>
      <c r="F34" s="7">
        <v>2206519.81</v>
      </c>
      <c r="G34" s="8">
        <f t="shared" si="0"/>
        <v>1.3209911066321943E-3</v>
      </c>
      <c r="H34" s="58"/>
    </row>
    <row r="35" spans="1:8" ht="30" x14ac:dyDescent="0.25">
      <c r="A35" s="5" t="s">
        <v>697</v>
      </c>
      <c r="B35" s="5" t="s">
        <v>176</v>
      </c>
      <c r="C35" s="5" t="s">
        <v>177</v>
      </c>
      <c r="D35" s="5" t="s">
        <v>698</v>
      </c>
      <c r="E35" s="6">
        <v>1535</v>
      </c>
      <c r="F35" s="7">
        <v>1526849.15</v>
      </c>
      <c r="G35" s="8">
        <f t="shared" si="0"/>
        <v>9.1408839348644912E-4</v>
      </c>
      <c r="H35" s="58"/>
    </row>
    <row r="36" spans="1:8" ht="30" x14ac:dyDescent="0.25">
      <c r="A36" s="5" t="s">
        <v>339</v>
      </c>
      <c r="B36" s="5" t="s">
        <v>218</v>
      </c>
      <c r="C36" s="5" t="s">
        <v>219</v>
      </c>
      <c r="D36" s="5" t="s">
        <v>95</v>
      </c>
      <c r="E36" s="6">
        <v>1800</v>
      </c>
      <c r="F36" s="7">
        <v>1857099.1</v>
      </c>
      <c r="G36" s="8">
        <f t="shared" si="0"/>
        <v>1.1118012102663388E-3</v>
      </c>
      <c r="H36" s="58"/>
    </row>
    <row r="37" spans="1:8" x14ac:dyDescent="0.25">
      <c r="A37" s="5" t="s">
        <v>27</v>
      </c>
      <c r="B37" s="5" t="s">
        <v>144</v>
      </c>
      <c r="C37" s="5" t="s">
        <v>145</v>
      </c>
      <c r="D37" s="5" t="s">
        <v>106</v>
      </c>
      <c r="E37" s="6">
        <v>14000</v>
      </c>
      <c r="F37" s="7">
        <v>14097282</v>
      </c>
      <c r="G37" s="8">
        <f t="shared" ref="G37:G68" si="1">F37/$F$226</f>
        <v>8.4397085697073861E-3</v>
      </c>
      <c r="H37" s="58"/>
    </row>
    <row r="38" spans="1:8" x14ac:dyDescent="0.25">
      <c r="A38" s="5" t="s">
        <v>28</v>
      </c>
      <c r="B38" s="5" t="s">
        <v>144</v>
      </c>
      <c r="C38" s="5" t="s">
        <v>145</v>
      </c>
      <c r="D38" s="5" t="s">
        <v>107</v>
      </c>
      <c r="E38" s="6">
        <v>13000</v>
      </c>
      <c r="F38" s="7">
        <v>11811020</v>
      </c>
      <c r="G38" s="8">
        <f t="shared" si="1"/>
        <v>7.0709777041407925E-3</v>
      </c>
      <c r="H38" s="58"/>
    </row>
    <row r="39" spans="1:8" ht="30" x14ac:dyDescent="0.25">
      <c r="A39" s="5" t="s">
        <v>320</v>
      </c>
      <c r="B39" s="5" t="s">
        <v>204</v>
      </c>
      <c r="C39" s="5" t="s">
        <v>205</v>
      </c>
      <c r="D39" s="5" t="s">
        <v>67</v>
      </c>
      <c r="E39" s="6">
        <v>21849</v>
      </c>
      <c r="F39" s="7">
        <v>21982278.899999999</v>
      </c>
      <c r="G39" s="8">
        <f t="shared" si="1"/>
        <v>1.3160269306808775E-2</v>
      </c>
      <c r="H39" s="58"/>
    </row>
    <row r="40" spans="1:8" x14ac:dyDescent="0.25">
      <c r="A40" s="5" t="s">
        <v>348</v>
      </c>
      <c r="B40" s="5" t="s">
        <v>224</v>
      </c>
      <c r="C40" s="5" t="s">
        <v>225</v>
      </c>
      <c r="D40" s="5" t="s">
        <v>523</v>
      </c>
      <c r="E40" s="6">
        <v>5591</v>
      </c>
      <c r="F40" s="7">
        <v>5971299.8200000003</v>
      </c>
      <c r="G40" s="8">
        <f t="shared" si="1"/>
        <v>3.574875657814476E-3</v>
      </c>
      <c r="H40" s="58"/>
    </row>
    <row r="41" spans="1:8" ht="30" x14ac:dyDescent="0.25">
      <c r="A41" s="5" t="s">
        <v>341</v>
      </c>
      <c r="B41" s="5" t="s">
        <v>218</v>
      </c>
      <c r="C41" s="5" t="s">
        <v>219</v>
      </c>
      <c r="D41" s="5" t="s">
        <v>96</v>
      </c>
      <c r="E41" s="6">
        <v>7098</v>
      </c>
      <c r="F41" s="7">
        <v>7201133.9400000004</v>
      </c>
      <c r="G41" s="8">
        <f t="shared" si="1"/>
        <v>4.3111481933204368E-3</v>
      </c>
      <c r="H41" s="58"/>
    </row>
    <row r="42" spans="1:8" x14ac:dyDescent="0.25">
      <c r="A42" s="5" t="s">
        <v>386</v>
      </c>
      <c r="B42" s="5" t="s">
        <v>430</v>
      </c>
      <c r="C42" s="5" t="s">
        <v>431</v>
      </c>
      <c r="D42" s="5" t="s">
        <v>407</v>
      </c>
      <c r="E42" s="6">
        <v>138</v>
      </c>
      <c r="F42" s="7">
        <v>78090.75</v>
      </c>
      <c r="G42" s="8">
        <f t="shared" si="1"/>
        <v>4.6751080952333724E-5</v>
      </c>
      <c r="H42" s="58"/>
    </row>
    <row r="43" spans="1:8" ht="16.5" customHeight="1" x14ac:dyDescent="0.25">
      <c r="A43" s="5" t="s">
        <v>295</v>
      </c>
      <c r="B43" s="5" t="s">
        <v>176</v>
      </c>
      <c r="C43" s="5" t="s">
        <v>177</v>
      </c>
      <c r="D43" s="5" t="s">
        <v>86</v>
      </c>
      <c r="E43" s="6">
        <v>4737</v>
      </c>
      <c r="F43" s="7">
        <v>4547046.3</v>
      </c>
      <c r="G43" s="8">
        <f t="shared" si="1"/>
        <v>2.7222088360696946E-3</v>
      </c>
      <c r="H43" s="58"/>
    </row>
    <row r="44" spans="1:8" x14ac:dyDescent="0.25">
      <c r="A44" s="5" t="s">
        <v>334</v>
      </c>
      <c r="B44" s="5" t="s">
        <v>214</v>
      </c>
      <c r="C44" s="5" t="s">
        <v>215</v>
      </c>
      <c r="D44" s="5" t="s">
        <v>75</v>
      </c>
      <c r="E44" s="6">
        <v>8973</v>
      </c>
      <c r="F44" s="7">
        <v>9260168.3000000007</v>
      </c>
      <c r="G44" s="8">
        <f t="shared" si="1"/>
        <v>5.5438432570507337E-3</v>
      </c>
      <c r="H44" s="58"/>
    </row>
    <row r="45" spans="1:8" x14ac:dyDescent="0.25">
      <c r="A45" s="5" t="s">
        <v>563</v>
      </c>
      <c r="B45" s="5" t="s">
        <v>237</v>
      </c>
      <c r="C45" s="5" t="s">
        <v>238</v>
      </c>
      <c r="D45" s="5" t="s">
        <v>560</v>
      </c>
      <c r="E45" s="6">
        <v>4000</v>
      </c>
      <c r="F45" s="7">
        <v>3877520</v>
      </c>
      <c r="G45" s="8">
        <f t="shared" si="1"/>
        <v>2.3213793107928027E-3</v>
      </c>
      <c r="H45" s="58"/>
    </row>
    <row r="46" spans="1:8" x14ac:dyDescent="0.25">
      <c r="A46" s="5" t="s">
        <v>399</v>
      </c>
      <c r="B46" s="5" t="s">
        <v>210</v>
      </c>
      <c r="C46" s="5" t="s">
        <v>211</v>
      </c>
      <c r="D46" s="5" t="s">
        <v>420</v>
      </c>
      <c r="E46" s="6">
        <v>35000</v>
      </c>
      <c r="F46" s="7">
        <v>35511699.399999999</v>
      </c>
      <c r="G46" s="8">
        <f t="shared" si="1"/>
        <v>2.1260012657124443E-2</v>
      </c>
      <c r="H46" s="58"/>
    </row>
    <row r="47" spans="1:8" x14ac:dyDescent="0.25">
      <c r="A47" s="5" t="s">
        <v>765</v>
      </c>
      <c r="B47" s="5" t="s">
        <v>150</v>
      </c>
      <c r="C47" s="5" t="s">
        <v>151</v>
      </c>
      <c r="D47" s="5" t="s">
        <v>764</v>
      </c>
      <c r="E47" s="6">
        <v>10600</v>
      </c>
      <c r="F47" s="7">
        <v>10709392</v>
      </c>
      <c r="G47" s="8">
        <f t="shared" si="1"/>
        <v>6.4114591336653206E-3</v>
      </c>
      <c r="H47" s="58"/>
    </row>
    <row r="48" spans="1:8" x14ac:dyDescent="0.25">
      <c r="A48" s="57" t="s">
        <v>43</v>
      </c>
      <c r="B48" s="57" t="s">
        <v>146</v>
      </c>
      <c r="C48" s="9" t="s">
        <v>147</v>
      </c>
      <c r="D48" s="57" t="s">
        <v>76</v>
      </c>
      <c r="E48" s="6">
        <v>30820</v>
      </c>
      <c r="F48" s="7">
        <v>7568006.7000000002</v>
      </c>
      <c r="G48" s="8">
        <f t="shared" si="1"/>
        <v>4.5307862183357698E-3</v>
      </c>
      <c r="H48" s="58"/>
    </row>
    <row r="49" spans="1:8" x14ac:dyDescent="0.25">
      <c r="A49" s="5" t="s">
        <v>389</v>
      </c>
      <c r="B49" s="5" t="s">
        <v>435</v>
      </c>
      <c r="C49" s="73" t="s">
        <v>436</v>
      </c>
      <c r="D49" s="5" t="s">
        <v>410</v>
      </c>
      <c r="E49" s="6">
        <v>14650</v>
      </c>
      <c r="F49" s="7">
        <v>7326318.5</v>
      </c>
      <c r="G49" s="8">
        <f t="shared" si="1"/>
        <v>4.386093222002352E-3</v>
      </c>
      <c r="H49" s="58"/>
    </row>
    <row r="50" spans="1:8" ht="30" x14ac:dyDescent="0.25">
      <c r="A50" s="5" t="s">
        <v>342</v>
      </c>
      <c r="B50" s="5" t="s">
        <v>218</v>
      </c>
      <c r="C50" s="5" t="s">
        <v>219</v>
      </c>
      <c r="D50" s="5" t="s">
        <v>97</v>
      </c>
      <c r="E50" s="6">
        <v>5410</v>
      </c>
      <c r="F50" s="7">
        <v>5325982.7</v>
      </c>
      <c r="G50" s="8">
        <f t="shared" si="1"/>
        <v>3.1885395947462269E-3</v>
      </c>
      <c r="H50" s="58"/>
    </row>
    <row r="51" spans="1:8" x14ac:dyDescent="0.25">
      <c r="A51" s="5" t="s">
        <v>669</v>
      </c>
      <c r="B51" s="5" t="s">
        <v>144</v>
      </c>
      <c r="C51" s="5" t="s">
        <v>145</v>
      </c>
      <c r="D51" s="5" t="s">
        <v>656</v>
      </c>
      <c r="E51" s="6">
        <v>8000</v>
      </c>
      <c r="F51" s="7">
        <v>6980420</v>
      </c>
      <c r="G51" s="8">
        <f t="shared" si="1"/>
        <v>4.1790119892726012E-3</v>
      </c>
      <c r="H51" s="58"/>
    </row>
    <row r="52" spans="1:8" x14ac:dyDescent="0.25">
      <c r="A52" s="46" t="s">
        <v>393</v>
      </c>
      <c r="B52" s="46" t="s">
        <v>182</v>
      </c>
      <c r="C52" s="46" t="s">
        <v>183</v>
      </c>
      <c r="D52" s="46" t="s">
        <v>414</v>
      </c>
      <c r="E52" s="6">
        <v>20000</v>
      </c>
      <c r="F52" s="7">
        <v>18184800</v>
      </c>
      <c r="G52" s="8">
        <f t="shared" si="1"/>
        <v>1.0886808705281973E-2</v>
      </c>
      <c r="H52" s="58"/>
    </row>
    <row r="53" spans="1:8" x14ac:dyDescent="0.25">
      <c r="A53" s="5" t="s">
        <v>395</v>
      </c>
      <c r="B53" s="5" t="s">
        <v>182</v>
      </c>
      <c r="C53" s="5" t="s">
        <v>183</v>
      </c>
      <c r="D53" s="5" t="s">
        <v>416</v>
      </c>
      <c r="E53" s="6">
        <v>5500</v>
      </c>
      <c r="F53" s="7">
        <v>5173520</v>
      </c>
      <c r="G53" s="8">
        <f t="shared" si="1"/>
        <v>3.0972637902506707E-3</v>
      </c>
      <c r="H53" s="58"/>
    </row>
    <row r="54" spans="1:8" ht="30" x14ac:dyDescent="0.25">
      <c r="A54" s="5" t="s">
        <v>343</v>
      </c>
      <c r="B54" s="5" t="s">
        <v>218</v>
      </c>
      <c r="C54" s="5" t="s">
        <v>219</v>
      </c>
      <c r="D54" s="5" t="s">
        <v>98</v>
      </c>
      <c r="E54" s="6">
        <v>12170</v>
      </c>
      <c r="F54" s="7">
        <v>11542028</v>
      </c>
      <c r="G54" s="8">
        <f t="shared" si="1"/>
        <v>6.909938569959982E-3</v>
      </c>
      <c r="H54" s="58"/>
    </row>
    <row r="55" spans="1:8" x14ac:dyDescent="0.25">
      <c r="A55" s="5" t="s">
        <v>330</v>
      </c>
      <c r="B55" s="5" t="s">
        <v>206</v>
      </c>
      <c r="C55" s="5" t="s">
        <v>207</v>
      </c>
      <c r="D55" s="5" t="s">
        <v>63</v>
      </c>
      <c r="E55" s="6">
        <v>30048</v>
      </c>
      <c r="F55" s="7">
        <v>28558821.120000001</v>
      </c>
      <c r="G55" s="8">
        <f t="shared" si="1"/>
        <v>1.7097489242763553E-2</v>
      </c>
      <c r="H55" s="58"/>
    </row>
    <row r="56" spans="1:8" x14ac:dyDescent="0.25">
      <c r="A56" s="5" t="s">
        <v>351</v>
      </c>
      <c r="B56" s="5" t="s">
        <v>224</v>
      </c>
      <c r="C56" s="5" t="s">
        <v>225</v>
      </c>
      <c r="D56" s="5" t="s">
        <v>119</v>
      </c>
      <c r="E56" s="6">
        <v>23998</v>
      </c>
      <c r="F56" s="7">
        <v>22687949.18</v>
      </c>
      <c r="G56" s="8">
        <f t="shared" si="1"/>
        <v>1.3582737376150357E-2</v>
      </c>
      <c r="H56" s="58"/>
    </row>
    <row r="57" spans="1:8" x14ac:dyDescent="0.25">
      <c r="A57" s="5" t="s">
        <v>41</v>
      </c>
      <c r="B57" s="5" t="s">
        <v>144</v>
      </c>
      <c r="C57" s="5" t="s">
        <v>145</v>
      </c>
      <c r="D57" s="5" t="s">
        <v>81</v>
      </c>
      <c r="E57" s="6">
        <v>50324</v>
      </c>
      <c r="F57" s="7">
        <v>66153957.509999998</v>
      </c>
      <c r="G57" s="8">
        <f t="shared" si="1"/>
        <v>3.9604806239756374E-2</v>
      </c>
      <c r="H57" s="58"/>
    </row>
    <row r="58" spans="1:8" x14ac:dyDescent="0.25">
      <c r="A58" s="57" t="s">
        <v>564</v>
      </c>
      <c r="B58" s="57" t="s">
        <v>251</v>
      </c>
      <c r="C58" s="57" t="s">
        <v>252</v>
      </c>
      <c r="D58" s="57" t="s">
        <v>561</v>
      </c>
      <c r="E58" s="6">
        <v>3000</v>
      </c>
      <c r="F58" s="7">
        <v>2976420</v>
      </c>
      <c r="G58" s="8">
        <f t="shared" si="1"/>
        <v>1.7819121005771506E-3</v>
      </c>
      <c r="H58" s="58"/>
    </row>
    <row r="59" spans="1:8" ht="30" x14ac:dyDescent="0.25">
      <c r="A59" s="5" t="s">
        <v>297</v>
      </c>
      <c r="B59" s="5" t="s">
        <v>176</v>
      </c>
      <c r="C59" s="5" t="s">
        <v>177</v>
      </c>
      <c r="D59" s="5" t="s">
        <v>87</v>
      </c>
      <c r="E59" s="6">
        <v>630</v>
      </c>
      <c r="F59" s="7">
        <v>636244.30000000005</v>
      </c>
      <c r="G59" s="8">
        <f t="shared" si="1"/>
        <v>3.8090438079748116E-4</v>
      </c>
      <c r="H59" s="58"/>
    </row>
    <row r="60" spans="1:8" ht="30" x14ac:dyDescent="0.25">
      <c r="A60" s="38" t="s">
        <v>299</v>
      </c>
      <c r="B60" s="38" t="s">
        <v>176</v>
      </c>
      <c r="C60" s="38" t="s">
        <v>177</v>
      </c>
      <c r="D60" s="38" t="s">
        <v>88</v>
      </c>
      <c r="E60" s="6">
        <v>2000</v>
      </c>
      <c r="F60" s="7">
        <v>1929800</v>
      </c>
      <c r="G60" s="8">
        <f t="shared" si="1"/>
        <v>1.1553255157853346E-3</v>
      </c>
      <c r="H60" s="58"/>
    </row>
    <row r="61" spans="1:8" ht="30" x14ac:dyDescent="0.25">
      <c r="A61" s="52" t="s">
        <v>281</v>
      </c>
      <c r="B61" s="52" t="s">
        <v>160</v>
      </c>
      <c r="C61" s="52" t="s">
        <v>161</v>
      </c>
      <c r="D61" s="52" t="s">
        <v>103</v>
      </c>
      <c r="E61" s="6">
        <v>9500</v>
      </c>
      <c r="F61" s="7">
        <v>9831740</v>
      </c>
      <c r="G61" s="8">
        <f t="shared" si="1"/>
        <v>5.8860296852354154E-3</v>
      </c>
      <c r="H61" s="58"/>
    </row>
    <row r="62" spans="1:8" ht="30" x14ac:dyDescent="0.25">
      <c r="A62" s="52" t="s">
        <v>360</v>
      </c>
      <c r="B62" s="52" t="s">
        <v>241</v>
      </c>
      <c r="C62" s="52" t="s">
        <v>242</v>
      </c>
      <c r="D62" s="52" t="s">
        <v>131</v>
      </c>
      <c r="E62" s="6">
        <v>5735</v>
      </c>
      <c r="F62" s="7">
        <v>5737408.7000000002</v>
      </c>
      <c r="G62" s="8">
        <f t="shared" si="1"/>
        <v>3.4348505884541228E-3</v>
      </c>
      <c r="H62" s="58"/>
    </row>
    <row r="63" spans="1:8" x14ac:dyDescent="0.25">
      <c r="A63" s="71" t="s">
        <v>30</v>
      </c>
      <c r="B63" s="71" t="s">
        <v>144</v>
      </c>
      <c r="C63" s="71" t="s">
        <v>145</v>
      </c>
      <c r="D63" s="71" t="s">
        <v>109</v>
      </c>
      <c r="E63" s="6">
        <v>40000</v>
      </c>
      <c r="F63" s="7">
        <v>38737200</v>
      </c>
      <c r="G63" s="8">
        <f t="shared" si="1"/>
        <v>2.3191043408684664E-2</v>
      </c>
      <c r="H63" s="58"/>
    </row>
    <row r="64" spans="1:8" x14ac:dyDescent="0.25">
      <c r="A64" s="71" t="s">
        <v>31</v>
      </c>
      <c r="B64" s="71" t="s">
        <v>144</v>
      </c>
      <c r="C64" s="71" t="s">
        <v>145</v>
      </c>
      <c r="D64" s="71" t="s">
        <v>110</v>
      </c>
      <c r="E64" s="6">
        <v>75650</v>
      </c>
      <c r="F64" s="7">
        <v>72808420</v>
      </c>
      <c r="G64" s="8">
        <f t="shared" si="1"/>
        <v>4.3588675194328567E-2</v>
      </c>
      <c r="H64" s="58"/>
    </row>
    <row r="65" spans="1:8" ht="30" x14ac:dyDescent="0.25">
      <c r="A65" s="57" t="s">
        <v>404</v>
      </c>
      <c r="B65" s="57" t="s">
        <v>507</v>
      </c>
      <c r="C65" s="9" t="s">
        <v>248</v>
      </c>
      <c r="D65" s="57" t="s">
        <v>425</v>
      </c>
      <c r="E65" s="6">
        <v>20720</v>
      </c>
      <c r="F65" s="7">
        <v>20709580</v>
      </c>
      <c r="G65" s="8">
        <f t="shared" si="1"/>
        <v>1.239833464358879E-2</v>
      </c>
      <c r="H65" s="58"/>
    </row>
    <row r="66" spans="1:8" x14ac:dyDescent="0.25">
      <c r="A66" s="5" t="s">
        <v>32</v>
      </c>
      <c r="B66" s="5" t="s">
        <v>144</v>
      </c>
      <c r="C66" s="5" t="s">
        <v>145</v>
      </c>
      <c r="D66" s="71" t="s">
        <v>111</v>
      </c>
      <c r="E66" s="6">
        <v>10000</v>
      </c>
      <c r="F66" s="7">
        <v>9223700</v>
      </c>
      <c r="G66" s="8">
        <f t="shared" si="1"/>
        <v>5.522010550289766E-3</v>
      </c>
      <c r="H66" s="58"/>
    </row>
    <row r="67" spans="1:8" ht="30" x14ac:dyDescent="0.25">
      <c r="A67" s="5" t="s">
        <v>353</v>
      </c>
      <c r="B67" s="5" t="s">
        <v>226</v>
      </c>
      <c r="C67" s="5" t="s">
        <v>227</v>
      </c>
      <c r="D67" s="71" t="s">
        <v>121</v>
      </c>
      <c r="E67" s="6">
        <v>11500</v>
      </c>
      <c r="F67" s="7">
        <v>12252790</v>
      </c>
      <c r="G67" s="8">
        <f t="shared" si="1"/>
        <v>7.3354549313708103E-3</v>
      </c>
      <c r="H67" s="58"/>
    </row>
    <row r="68" spans="1:8" x14ac:dyDescent="0.25">
      <c r="A68" s="52" t="s">
        <v>357</v>
      </c>
      <c r="B68" s="52" t="s">
        <v>232</v>
      </c>
      <c r="C68" s="52" t="s">
        <v>233</v>
      </c>
      <c r="D68" s="73" t="s">
        <v>125</v>
      </c>
      <c r="E68" s="6">
        <v>4545</v>
      </c>
      <c r="F68" s="7">
        <v>4550999.4000000004</v>
      </c>
      <c r="G68" s="8">
        <f t="shared" si="1"/>
        <v>2.7245754633349302E-3</v>
      </c>
      <c r="H68" s="58"/>
    </row>
    <row r="69" spans="1:8" x14ac:dyDescent="0.25">
      <c r="A69" s="52" t="s">
        <v>33</v>
      </c>
      <c r="B69" s="52" t="s">
        <v>144</v>
      </c>
      <c r="C69" s="57" t="s">
        <v>145</v>
      </c>
      <c r="D69" s="72" t="s">
        <v>112</v>
      </c>
      <c r="E69" s="6">
        <v>14500</v>
      </c>
      <c r="F69" s="7">
        <v>13651315</v>
      </c>
      <c r="G69" s="8">
        <f t="shared" ref="G69:G100" si="2">F69/$F$226</f>
        <v>8.1727186980635677E-3</v>
      </c>
      <c r="H69" s="58"/>
    </row>
    <row r="70" spans="1:8" ht="30" x14ac:dyDescent="0.25">
      <c r="A70" s="5" t="s">
        <v>326</v>
      </c>
      <c r="B70" s="5" t="s">
        <v>204</v>
      </c>
      <c r="C70" s="5" t="s">
        <v>205</v>
      </c>
      <c r="D70" s="72" t="s">
        <v>69</v>
      </c>
      <c r="E70" s="6">
        <v>1973</v>
      </c>
      <c r="F70" s="7">
        <v>1954315.69</v>
      </c>
      <c r="G70" s="8">
        <f t="shared" si="2"/>
        <v>1.1700024782654275E-3</v>
      </c>
      <c r="H70" s="58"/>
    </row>
    <row r="71" spans="1:8" x14ac:dyDescent="0.25">
      <c r="A71" s="5" t="s">
        <v>332</v>
      </c>
      <c r="B71" s="5" t="s">
        <v>210</v>
      </c>
      <c r="C71" s="5" t="s">
        <v>211</v>
      </c>
      <c r="D71" s="73" t="s">
        <v>78</v>
      </c>
      <c r="E71" s="6">
        <v>2000</v>
      </c>
      <c r="F71" s="7">
        <v>1882280</v>
      </c>
      <c r="G71" s="8">
        <f t="shared" si="2"/>
        <v>1.1268764182052128E-3</v>
      </c>
      <c r="H71" s="58"/>
    </row>
    <row r="72" spans="1:8" ht="30" x14ac:dyDescent="0.25">
      <c r="A72" s="5" t="s">
        <v>551</v>
      </c>
      <c r="B72" s="5" t="s">
        <v>152</v>
      </c>
      <c r="C72" s="5" t="s">
        <v>153</v>
      </c>
      <c r="D72" s="5" t="s">
        <v>547</v>
      </c>
      <c r="E72" s="6">
        <v>6200</v>
      </c>
      <c r="F72" s="7">
        <v>6191284</v>
      </c>
      <c r="G72" s="8">
        <f t="shared" si="2"/>
        <v>3.7065749718486318E-3</v>
      </c>
      <c r="H72" s="58"/>
    </row>
    <row r="73" spans="1:8" ht="30" x14ac:dyDescent="0.25">
      <c r="A73" s="5" t="s">
        <v>368</v>
      </c>
      <c r="B73" s="5" t="s">
        <v>507</v>
      </c>
      <c r="C73" s="5" t="s">
        <v>248</v>
      </c>
      <c r="D73" s="5" t="s">
        <v>49</v>
      </c>
      <c r="E73" s="6">
        <v>20548</v>
      </c>
      <c r="F73" s="7">
        <v>20368205</v>
      </c>
      <c r="G73" s="8">
        <f t="shared" si="2"/>
        <v>1.2193961523083444E-2</v>
      </c>
      <c r="H73" s="58"/>
    </row>
    <row r="74" spans="1:8" x14ac:dyDescent="0.25">
      <c r="A74" s="5" t="s">
        <v>372</v>
      </c>
      <c r="B74" s="5" t="s">
        <v>249</v>
      </c>
      <c r="C74" s="5" t="s">
        <v>250</v>
      </c>
      <c r="D74" s="5" t="s">
        <v>93</v>
      </c>
      <c r="E74" s="6">
        <v>15000</v>
      </c>
      <c r="F74" s="7">
        <v>14580724.199999999</v>
      </c>
      <c r="G74" s="8">
        <f t="shared" si="2"/>
        <v>8.7291339552744898E-3</v>
      </c>
      <c r="H74" s="58"/>
    </row>
    <row r="75" spans="1:8" x14ac:dyDescent="0.25">
      <c r="A75" s="5" t="s">
        <v>397</v>
      </c>
      <c r="B75" s="5" t="s">
        <v>198</v>
      </c>
      <c r="C75" s="38" t="s">
        <v>199</v>
      </c>
      <c r="D75" s="5" t="s">
        <v>418</v>
      </c>
      <c r="E75" s="6">
        <v>39</v>
      </c>
      <c r="F75" s="7">
        <v>38081.160000000003</v>
      </c>
      <c r="G75" s="8">
        <f t="shared" si="2"/>
        <v>2.2798287811536872E-5</v>
      </c>
      <c r="H75" s="58"/>
    </row>
    <row r="76" spans="1:8" x14ac:dyDescent="0.25">
      <c r="A76" s="5" t="s">
        <v>287</v>
      </c>
      <c r="B76" s="5" t="s">
        <v>164</v>
      </c>
      <c r="C76" s="67" t="s">
        <v>165</v>
      </c>
      <c r="D76" s="5" t="s">
        <v>128</v>
      </c>
      <c r="E76" s="6">
        <v>3550</v>
      </c>
      <c r="F76" s="7">
        <v>3591428.5</v>
      </c>
      <c r="G76" s="8">
        <f t="shared" si="2"/>
        <v>2.150103111290626E-3</v>
      </c>
      <c r="H76" s="58"/>
    </row>
    <row r="77" spans="1:8" ht="30" x14ac:dyDescent="0.25">
      <c r="A77" s="5" t="s">
        <v>327</v>
      </c>
      <c r="B77" s="5" t="s">
        <v>204</v>
      </c>
      <c r="C77" s="5" t="s">
        <v>205</v>
      </c>
      <c r="D77" s="5" t="s">
        <v>535</v>
      </c>
      <c r="E77" s="6">
        <v>3000</v>
      </c>
      <c r="F77" s="7">
        <v>2273280</v>
      </c>
      <c r="G77" s="8">
        <f t="shared" si="2"/>
        <v>1.3609588498935048E-3</v>
      </c>
      <c r="H77" s="58"/>
    </row>
    <row r="78" spans="1:8" x14ac:dyDescent="0.25">
      <c r="A78" s="5" t="s">
        <v>645</v>
      </c>
      <c r="B78" s="5" t="s">
        <v>210</v>
      </c>
      <c r="C78" s="5" t="s">
        <v>211</v>
      </c>
      <c r="D78" s="5" t="s">
        <v>644</v>
      </c>
      <c r="E78" s="6">
        <v>2500</v>
      </c>
      <c r="F78" s="7">
        <v>2414275</v>
      </c>
      <c r="G78" s="8">
        <f t="shared" si="2"/>
        <v>1.4453692142308212E-3</v>
      </c>
      <c r="H78" s="58"/>
    </row>
    <row r="79" spans="1:8" ht="30" x14ac:dyDescent="0.25">
      <c r="A79" s="5" t="s">
        <v>687</v>
      </c>
      <c r="B79" s="5" t="s">
        <v>160</v>
      </c>
      <c r="C79" s="5" t="s">
        <v>161</v>
      </c>
      <c r="D79" s="5" t="s">
        <v>688</v>
      </c>
      <c r="E79" s="6">
        <v>1000</v>
      </c>
      <c r="F79" s="7">
        <v>967360</v>
      </c>
      <c r="G79" s="8">
        <f t="shared" si="2"/>
        <v>5.7913550158052716E-4</v>
      </c>
      <c r="H79" s="58"/>
    </row>
    <row r="80" spans="1:8" x14ac:dyDescent="0.25">
      <c r="A80" s="5" t="s">
        <v>328</v>
      </c>
      <c r="B80" s="5" t="s">
        <v>206</v>
      </c>
      <c r="C80" s="5" t="s">
        <v>207</v>
      </c>
      <c r="D80" s="5" t="s">
        <v>64</v>
      </c>
      <c r="E80" s="6">
        <v>2813</v>
      </c>
      <c r="F80" s="7">
        <v>2640731.88</v>
      </c>
      <c r="G80" s="8">
        <f t="shared" si="2"/>
        <v>1.5809435803253063E-3</v>
      </c>
      <c r="H80" s="58"/>
    </row>
    <row r="81" spans="1:8" ht="30" x14ac:dyDescent="0.25">
      <c r="A81" s="5" t="s">
        <v>285</v>
      </c>
      <c r="B81" s="5" t="s">
        <v>160</v>
      </c>
      <c r="C81" s="5" t="s">
        <v>161</v>
      </c>
      <c r="D81" s="5" t="s">
        <v>104</v>
      </c>
      <c r="E81" s="6">
        <v>5000</v>
      </c>
      <c r="F81" s="7">
        <v>4887250</v>
      </c>
      <c r="G81" s="8">
        <f t="shared" si="2"/>
        <v>2.92588072702968E-3</v>
      </c>
      <c r="H81" s="58"/>
    </row>
    <row r="82" spans="1:8" x14ac:dyDescent="0.25">
      <c r="A82" s="5" t="s">
        <v>596</v>
      </c>
      <c r="B82" s="5" t="s">
        <v>168</v>
      </c>
      <c r="C82" s="5" t="s">
        <v>169</v>
      </c>
      <c r="D82" s="5" t="s">
        <v>595</v>
      </c>
      <c r="E82" s="6">
        <v>1499</v>
      </c>
      <c r="F82" s="7">
        <v>1396378.46</v>
      </c>
      <c r="G82" s="8">
        <f t="shared" si="2"/>
        <v>8.3597868407660442E-4</v>
      </c>
      <c r="H82" s="58"/>
    </row>
    <row r="83" spans="1:8" x14ac:dyDescent="0.25">
      <c r="A83" s="5" t="s">
        <v>721</v>
      </c>
      <c r="B83" s="5" t="s">
        <v>261</v>
      </c>
      <c r="C83" s="5" t="s">
        <v>262</v>
      </c>
      <c r="D83" s="5" t="s">
        <v>58</v>
      </c>
      <c r="E83" s="6">
        <v>136</v>
      </c>
      <c r="F83" s="7">
        <v>121201.84</v>
      </c>
      <c r="G83" s="8">
        <f t="shared" si="2"/>
        <v>7.2560668624796138E-5</v>
      </c>
      <c r="H83" s="58"/>
    </row>
    <row r="84" spans="1:8" x14ac:dyDescent="0.25">
      <c r="A84" s="5" t="s">
        <v>35</v>
      </c>
      <c r="B84" s="5" t="s">
        <v>144</v>
      </c>
      <c r="C84" s="5" t="s">
        <v>145</v>
      </c>
      <c r="D84" s="5" t="s">
        <v>114</v>
      </c>
      <c r="E84" s="6">
        <v>22100</v>
      </c>
      <c r="F84" s="7">
        <v>19135064</v>
      </c>
      <c r="G84" s="8">
        <f t="shared" si="2"/>
        <v>1.145570923690817E-2</v>
      </c>
      <c r="H84" s="58"/>
    </row>
    <row r="85" spans="1:8" x14ac:dyDescent="0.25">
      <c r="A85" s="5" t="s">
        <v>292</v>
      </c>
      <c r="B85" s="5" t="s">
        <v>172</v>
      </c>
      <c r="C85" s="5" t="s">
        <v>173</v>
      </c>
      <c r="D85" s="5" t="s">
        <v>133</v>
      </c>
      <c r="E85" s="6">
        <v>2350</v>
      </c>
      <c r="F85" s="7">
        <v>2251041.5</v>
      </c>
      <c r="G85" s="8">
        <f t="shared" si="2"/>
        <v>1.347645187087622E-3</v>
      </c>
      <c r="H85" s="58"/>
    </row>
    <row r="86" spans="1:8" x14ac:dyDescent="0.25">
      <c r="A86" s="5" t="s">
        <v>398</v>
      </c>
      <c r="B86" s="5" t="s">
        <v>439</v>
      </c>
      <c r="C86" s="5" t="s">
        <v>440</v>
      </c>
      <c r="D86" s="5" t="s">
        <v>419</v>
      </c>
      <c r="E86" s="6">
        <v>2314</v>
      </c>
      <c r="F86" s="7">
        <v>2270705.06</v>
      </c>
      <c r="G86" s="8">
        <f t="shared" si="2"/>
        <v>1.3594172943521966E-3</v>
      </c>
      <c r="H86" s="58"/>
    </row>
    <row r="87" spans="1:8" x14ac:dyDescent="0.25">
      <c r="A87" s="5" t="s">
        <v>593</v>
      </c>
      <c r="B87" s="5" t="s">
        <v>144</v>
      </c>
      <c r="C87" s="5" t="s">
        <v>145</v>
      </c>
      <c r="D87" s="5" t="s">
        <v>590</v>
      </c>
      <c r="E87" s="6">
        <v>18250</v>
      </c>
      <c r="F87" s="7">
        <v>18497875</v>
      </c>
      <c r="G87" s="8">
        <f t="shared" si="2"/>
        <v>1.1074239286613973E-2</v>
      </c>
      <c r="H87" s="58"/>
    </row>
    <row r="88" spans="1:8" x14ac:dyDescent="0.25">
      <c r="A88" s="5" t="s">
        <v>313</v>
      </c>
      <c r="B88" s="5" t="s">
        <v>198</v>
      </c>
      <c r="C88" s="5" t="s">
        <v>199</v>
      </c>
      <c r="D88" s="5" t="s">
        <v>127</v>
      </c>
      <c r="E88" s="6">
        <v>5000</v>
      </c>
      <c r="F88" s="7">
        <v>4586450</v>
      </c>
      <c r="G88" s="8">
        <f t="shared" si="2"/>
        <v>2.7457988972295821E-3</v>
      </c>
      <c r="H88" s="58"/>
    </row>
    <row r="89" spans="1:8" x14ac:dyDescent="0.25">
      <c r="A89" s="5" t="s">
        <v>305</v>
      </c>
      <c r="B89" s="5" t="s">
        <v>184</v>
      </c>
      <c r="C89" s="5" t="s">
        <v>185</v>
      </c>
      <c r="D89" s="5" t="s">
        <v>65</v>
      </c>
      <c r="E89" s="6">
        <v>5000</v>
      </c>
      <c r="F89" s="7">
        <v>4894750</v>
      </c>
      <c r="G89" s="8">
        <f t="shared" si="2"/>
        <v>2.9303707992487647E-3</v>
      </c>
      <c r="H89" s="58"/>
    </row>
    <row r="90" spans="1:8" ht="30" x14ac:dyDescent="0.25">
      <c r="A90" s="5" t="s">
        <v>565</v>
      </c>
      <c r="B90" s="5" t="s">
        <v>170</v>
      </c>
      <c r="C90" s="5" t="s">
        <v>171</v>
      </c>
      <c r="D90" s="74" t="s">
        <v>562</v>
      </c>
      <c r="E90" s="6">
        <v>4600</v>
      </c>
      <c r="F90" s="7">
        <v>4173350</v>
      </c>
      <c r="G90" s="8">
        <f t="shared" si="2"/>
        <v>2.4984857194023866E-3</v>
      </c>
      <c r="H90" s="58"/>
    </row>
    <row r="91" spans="1:8" x14ac:dyDescent="0.25">
      <c r="A91" s="5" t="s">
        <v>350</v>
      </c>
      <c r="B91" s="5" t="s">
        <v>224</v>
      </c>
      <c r="C91" s="5" t="s">
        <v>225</v>
      </c>
      <c r="D91" s="73" t="s">
        <v>120</v>
      </c>
      <c r="E91" s="6">
        <v>950</v>
      </c>
      <c r="F91" s="7">
        <v>841339</v>
      </c>
      <c r="G91" s="8">
        <f t="shared" si="2"/>
        <v>5.0368971609768764E-4</v>
      </c>
      <c r="H91" s="58"/>
    </row>
    <row r="92" spans="1:8" ht="30" x14ac:dyDescent="0.25">
      <c r="A92" s="5" t="s">
        <v>660</v>
      </c>
      <c r="B92" s="5" t="s">
        <v>661</v>
      </c>
      <c r="C92" s="11">
        <v>1057746555811</v>
      </c>
      <c r="D92" s="5" t="s">
        <v>659</v>
      </c>
      <c r="E92" s="6">
        <v>4000</v>
      </c>
      <c r="F92" s="7">
        <v>3874320</v>
      </c>
      <c r="G92" s="8">
        <f t="shared" si="2"/>
        <v>2.3194635466459931E-3</v>
      </c>
      <c r="H92" s="58"/>
    </row>
    <row r="93" spans="1:8" ht="30" x14ac:dyDescent="0.25">
      <c r="A93" s="5" t="s">
        <v>275</v>
      </c>
      <c r="B93" s="5" t="s">
        <v>152</v>
      </c>
      <c r="C93" s="73" t="s">
        <v>153</v>
      </c>
      <c r="D93" s="71" t="s">
        <v>534</v>
      </c>
      <c r="E93" s="6">
        <v>3200</v>
      </c>
      <c r="F93" s="7">
        <v>3088544</v>
      </c>
      <c r="G93" s="8">
        <f t="shared" si="2"/>
        <v>1.8490380815761739E-3</v>
      </c>
      <c r="H93" s="58"/>
    </row>
    <row r="94" spans="1:8" ht="30" x14ac:dyDescent="0.25">
      <c r="A94" s="5" t="s">
        <v>300</v>
      </c>
      <c r="B94" s="5" t="s">
        <v>176</v>
      </c>
      <c r="C94" s="5" t="s">
        <v>177</v>
      </c>
      <c r="D94" s="67" t="s">
        <v>89</v>
      </c>
      <c r="E94" s="6">
        <v>13000</v>
      </c>
      <c r="F94" s="7">
        <v>12059060</v>
      </c>
      <c r="G94" s="8">
        <f t="shared" si="2"/>
        <v>7.2194733725703683E-3</v>
      </c>
      <c r="H94" s="58"/>
    </row>
    <row r="95" spans="1:8" x14ac:dyDescent="0.25">
      <c r="A95" s="5" t="s">
        <v>402</v>
      </c>
      <c r="B95" s="5" t="s">
        <v>441</v>
      </c>
      <c r="C95" s="71" t="s">
        <v>442</v>
      </c>
      <c r="D95" s="5" t="s">
        <v>423</v>
      </c>
      <c r="E95" s="6">
        <v>11990</v>
      </c>
      <c r="F95" s="7">
        <v>11116571.779999999</v>
      </c>
      <c r="G95" s="8">
        <f t="shared" si="2"/>
        <v>6.6552280161121325E-3</v>
      </c>
      <c r="H95" s="58"/>
    </row>
    <row r="96" spans="1:8" x14ac:dyDescent="0.25">
      <c r="A96" s="5" t="s">
        <v>333</v>
      </c>
      <c r="B96" s="5" t="s">
        <v>212</v>
      </c>
      <c r="C96" s="67" t="s">
        <v>213</v>
      </c>
      <c r="D96" s="5" t="s">
        <v>74</v>
      </c>
      <c r="E96" s="6">
        <v>3405</v>
      </c>
      <c r="F96" s="7">
        <v>3304101.8</v>
      </c>
      <c r="G96" s="8">
        <f t="shared" si="2"/>
        <v>1.9780874268277814E-3</v>
      </c>
      <c r="H96" s="58"/>
    </row>
    <row r="97" spans="1:8" x14ac:dyDescent="0.25">
      <c r="A97" s="5" t="s">
        <v>394</v>
      </c>
      <c r="B97" s="5" t="s">
        <v>182</v>
      </c>
      <c r="C97" s="5" t="s">
        <v>183</v>
      </c>
      <c r="D97" s="5" t="s">
        <v>415</v>
      </c>
      <c r="E97" s="6">
        <v>3000</v>
      </c>
      <c r="F97" s="7">
        <v>2690850</v>
      </c>
      <c r="G97" s="8">
        <f t="shared" si="2"/>
        <v>1.6109481107632747E-3</v>
      </c>
      <c r="H97" s="58"/>
    </row>
    <row r="98" spans="1:8" x14ac:dyDescent="0.25">
      <c r="A98" s="5" t="s">
        <v>304</v>
      </c>
      <c r="B98" s="5" t="s">
        <v>182</v>
      </c>
      <c r="C98" s="5" t="s">
        <v>183</v>
      </c>
      <c r="D98" s="57" t="s">
        <v>60</v>
      </c>
      <c r="E98" s="6">
        <v>1000</v>
      </c>
      <c r="F98" s="7">
        <v>878120</v>
      </c>
      <c r="G98" s="8">
        <f t="shared" si="2"/>
        <v>5.2570962893637582E-4</v>
      </c>
      <c r="H98" s="58"/>
    </row>
    <row r="99" spans="1:8" x14ac:dyDescent="0.25">
      <c r="A99" s="5" t="s">
        <v>280</v>
      </c>
      <c r="B99" s="5" t="s">
        <v>158</v>
      </c>
      <c r="C99" s="5" t="s">
        <v>159</v>
      </c>
      <c r="D99" s="32" t="s">
        <v>92</v>
      </c>
      <c r="E99" s="6">
        <v>23500</v>
      </c>
      <c r="F99" s="7">
        <v>21388995</v>
      </c>
      <c r="G99" s="8">
        <f t="shared" si="2"/>
        <v>1.2805084299152732E-2</v>
      </c>
      <c r="H99" s="58"/>
    </row>
    <row r="100" spans="1:8" x14ac:dyDescent="0.25">
      <c r="A100" s="5" t="s">
        <v>396</v>
      </c>
      <c r="B100" s="5" t="s">
        <v>196</v>
      </c>
      <c r="C100" s="57" t="s">
        <v>197</v>
      </c>
      <c r="D100" s="5" t="s">
        <v>417</v>
      </c>
      <c r="E100" s="6">
        <v>20109</v>
      </c>
      <c r="F100" s="7">
        <v>20666019.300000001</v>
      </c>
      <c r="G100" s="8">
        <f t="shared" si="2"/>
        <v>1.2372255885066939E-2</v>
      </c>
      <c r="H100" s="58"/>
    </row>
    <row r="101" spans="1:8" ht="30" x14ac:dyDescent="0.25">
      <c r="A101" s="5" t="s">
        <v>335</v>
      </c>
      <c r="B101" s="5" t="s">
        <v>216</v>
      </c>
      <c r="C101" s="32" t="s">
        <v>217</v>
      </c>
      <c r="D101" s="5" t="s">
        <v>123</v>
      </c>
      <c r="E101" s="6">
        <v>3250</v>
      </c>
      <c r="F101" s="7">
        <v>2846323.61</v>
      </c>
      <c r="G101" s="8">
        <f t="shared" ref="G101:G132" si="3">F101/$F$226</f>
        <v>1.7040264757048531E-3</v>
      </c>
      <c r="H101" s="58"/>
    </row>
    <row r="102" spans="1:8" x14ac:dyDescent="0.25">
      <c r="A102" s="5" t="s">
        <v>663</v>
      </c>
      <c r="B102" s="5" t="s">
        <v>190</v>
      </c>
      <c r="C102" s="38" t="s">
        <v>191</v>
      </c>
      <c r="D102" s="5" t="s">
        <v>662</v>
      </c>
      <c r="E102" s="6">
        <v>460</v>
      </c>
      <c r="F102" s="7">
        <v>436103</v>
      </c>
      <c r="G102" s="8">
        <f t="shared" si="3"/>
        <v>2.6108452866127667E-4</v>
      </c>
      <c r="H102" s="58"/>
    </row>
    <row r="103" spans="1:8" x14ac:dyDescent="0.25">
      <c r="A103" s="57" t="s">
        <v>390</v>
      </c>
      <c r="B103" s="57" t="s">
        <v>437</v>
      </c>
      <c r="C103" s="57" t="s">
        <v>438</v>
      </c>
      <c r="D103" s="57" t="s">
        <v>411</v>
      </c>
      <c r="E103" s="6">
        <v>1968</v>
      </c>
      <c r="F103" s="7">
        <v>1897073.28</v>
      </c>
      <c r="G103" s="8">
        <f t="shared" si="3"/>
        <v>1.1357328042794987E-3</v>
      </c>
      <c r="H103" s="58"/>
    </row>
    <row r="104" spans="1:8" x14ac:dyDescent="0.25">
      <c r="A104" s="5" t="s">
        <v>42</v>
      </c>
      <c r="B104" s="5" t="s">
        <v>144</v>
      </c>
      <c r="C104" s="32" t="s">
        <v>145</v>
      </c>
      <c r="D104" s="5" t="s">
        <v>82</v>
      </c>
      <c r="E104" s="6">
        <v>31000</v>
      </c>
      <c r="F104" s="7">
        <v>36364893.280000001</v>
      </c>
      <c r="G104" s="8">
        <f t="shared" si="3"/>
        <v>2.1770799608868612E-2</v>
      </c>
      <c r="H104" s="58"/>
    </row>
    <row r="105" spans="1:8" x14ac:dyDescent="0.25">
      <c r="A105" s="5" t="s">
        <v>625</v>
      </c>
      <c r="B105" s="5" t="s">
        <v>251</v>
      </c>
      <c r="C105" s="5" t="s">
        <v>252</v>
      </c>
      <c r="D105" s="5" t="s">
        <v>624</v>
      </c>
      <c r="E105" s="6">
        <v>3750</v>
      </c>
      <c r="F105" s="7">
        <v>3580650</v>
      </c>
      <c r="G105" s="8">
        <f t="shared" si="3"/>
        <v>2.1436502788355054E-3</v>
      </c>
      <c r="H105" s="58"/>
    </row>
    <row r="106" spans="1:8" x14ac:dyDescent="0.25">
      <c r="A106" s="5" t="s">
        <v>384</v>
      </c>
      <c r="B106" s="5" t="s">
        <v>428</v>
      </c>
      <c r="C106" s="5" t="s">
        <v>429</v>
      </c>
      <c r="D106" s="5" t="s">
        <v>405</v>
      </c>
      <c r="E106" s="6">
        <v>28800</v>
      </c>
      <c r="F106" s="7">
        <v>26149824</v>
      </c>
      <c r="G106" s="8">
        <f t="shared" si="3"/>
        <v>1.5655279770181222E-2</v>
      </c>
      <c r="H106" s="58"/>
    </row>
    <row r="107" spans="1:8" ht="30" x14ac:dyDescent="0.25">
      <c r="A107" s="5" t="s">
        <v>364</v>
      </c>
      <c r="B107" s="5" t="s">
        <v>243</v>
      </c>
      <c r="C107" s="5" t="s">
        <v>244</v>
      </c>
      <c r="D107" s="5" t="s">
        <v>134</v>
      </c>
      <c r="E107" s="6">
        <v>9800</v>
      </c>
      <c r="F107" s="7">
        <v>9681714</v>
      </c>
      <c r="G107" s="8">
        <f t="shared" si="3"/>
        <v>5.796212675270025E-3</v>
      </c>
      <c r="H107" s="58"/>
    </row>
    <row r="108" spans="1:8" x14ac:dyDescent="0.25">
      <c r="A108" s="5" t="s">
        <v>699</v>
      </c>
      <c r="B108" s="5" t="s">
        <v>251</v>
      </c>
      <c r="C108" s="5" t="s">
        <v>252</v>
      </c>
      <c r="D108" s="5" t="s">
        <v>700</v>
      </c>
      <c r="E108" s="6">
        <v>10000</v>
      </c>
      <c r="F108" s="7">
        <v>9276262</v>
      </c>
      <c r="G108" s="8">
        <f t="shared" si="3"/>
        <v>5.5534781737537047E-3</v>
      </c>
      <c r="H108" s="58"/>
    </row>
    <row r="109" spans="1:8" x14ac:dyDescent="0.25">
      <c r="A109" s="5" t="s">
        <v>371</v>
      </c>
      <c r="B109" s="5" t="s">
        <v>249</v>
      </c>
      <c r="C109" s="5" t="s">
        <v>250</v>
      </c>
      <c r="D109" s="5" t="s">
        <v>94</v>
      </c>
      <c r="E109" s="6">
        <v>1500</v>
      </c>
      <c r="F109" s="7">
        <v>1477305</v>
      </c>
      <c r="G109" s="8">
        <f t="shared" si="3"/>
        <v>8.8442748528202596E-4</v>
      </c>
      <c r="H109" s="58"/>
    </row>
    <row r="110" spans="1:8" x14ac:dyDescent="0.25">
      <c r="A110" s="5" t="s">
        <v>761</v>
      </c>
      <c r="B110" s="5" t="s">
        <v>251</v>
      </c>
      <c r="C110" s="5" t="s">
        <v>252</v>
      </c>
      <c r="D110" s="5" t="s">
        <v>760</v>
      </c>
      <c r="E110" s="6">
        <v>900</v>
      </c>
      <c r="F110" s="7">
        <v>907299</v>
      </c>
      <c r="G110" s="8">
        <f t="shared" si="3"/>
        <v>5.4317840457379955E-4</v>
      </c>
      <c r="H110" s="58"/>
    </row>
    <row r="111" spans="1:8" ht="30" x14ac:dyDescent="0.25">
      <c r="A111" s="5" t="s">
        <v>302</v>
      </c>
      <c r="B111" s="5" t="s">
        <v>180</v>
      </c>
      <c r="C111" s="5" t="s">
        <v>181</v>
      </c>
      <c r="D111" s="57" t="s">
        <v>54</v>
      </c>
      <c r="E111" s="6">
        <v>2500</v>
      </c>
      <c r="F111" s="7">
        <v>2211150</v>
      </c>
      <c r="G111" s="8">
        <f t="shared" si="3"/>
        <v>1.3237630916306056E-3</v>
      </c>
      <c r="H111" s="58"/>
    </row>
    <row r="112" spans="1:8" x14ac:dyDescent="0.25">
      <c r="A112" s="5" t="s">
        <v>459</v>
      </c>
      <c r="B112" s="5" t="s">
        <v>263</v>
      </c>
      <c r="C112" s="5" t="s">
        <v>264</v>
      </c>
      <c r="D112" s="5" t="s">
        <v>47</v>
      </c>
      <c r="E112" s="6">
        <v>6555</v>
      </c>
      <c r="F112" s="7">
        <v>5827555.5999999996</v>
      </c>
      <c r="G112" s="8">
        <f t="shared" si="3"/>
        <v>3.4888194006310056E-3</v>
      </c>
      <c r="H112" s="58"/>
    </row>
    <row r="113" spans="1:8" ht="30" x14ac:dyDescent="0.25">
      <c r="A113" s="5" t="s">
        <v>553</v>
      </c>
      <c r="B113" s="5" t="s">
        <v>176</v>
      </c>
      <c r="C113" s="5" t="s">
        <v>177</v>
      </c>
      <c r="D113" s="71" t="s">
        <v>549</v>
      </c>
      <c r="E113" s="6">
        <v>9900</v>
      </c>
      <c r="F113" s="7">
        <v>8926929</v>
      </c>
      <c r="G113" s="8">
        <f t="shared" si="3"/>
        <v>5.3443407872857604E-3</v>
      </c>
      <c r="H113" s="58"/>
    </row>
    <row r="114" spans="1:8" x14ac:dyDescent="0.25">
      <c r="A114" s="5" t="s">
        <v>685</v>
      </c>
      <c r="B114" s="5" t="s">
        <v>251</v>
      </c>
      <c r="C114" s="5" t="s">
        <v>252</v>
      </c>
      <c r="D114" s="5" t="s">
        <v>686</v>
      </c>
      <c r="E114" s="6">
        <v>700</v>
      </c>
      <c r="F114" s="7">
        <v>669225.1</v>
      </c>
      <c r="G114" s="8">
        <f t="shared" si="3"/>
        <v>4.006492039765738E-4</v>
      </c>
      <c r="H114" s="58"/>
    </row>
    <row r="115" spans="1:8" x14ac:dyDescent="0.25">
      <c r="A115" s="73" t="s">
        <v>684</v>
      </c>
      <c r="B115" s="73" t="s">
        <v>251</v>
      </c>
      <c r="C115" s="73" t="s">
        <v>252</v>
      </c>
      <c r="D115" s="73" t="s">
        <v>683</v>
      </c>
      <c r="E115" s="6">
        <v>600</v>
      </c>
      <c r="F115" s="7">
        <v>571127.69999999995</v>
      </c>
      <c r="G115" s="8">
        <f t="shared" si="3"/>
        <v>3.4192061590931276E-4</v>
      </c>
      <c r="H115" s="58"/>
    </row>
    <row r="116" spans="1:8" ht="30" x14ac:dyDescent="0.25">
      <c r="A116" s="5" t="s">
        <v>568</v>
      </c>
      <c r="B116" s="5" t="s">
        <v>567</v>
      </c>
      <c r="C116" s="9" t="s">
        <v>234</v>
      </c>
      <c r="D116" s="67" t="s">
        <v>566</v>
      </c>
      <c r="E116" s="6">
        <v>3800</v>
      </c>
      <c r="F116" s="7">
        <v>3606314</v>
      </c>
      <c r="G116" s="8">
        <f t="shared" si="3"/>
        <v>2.1590147072929181E-3</v>
      </c>
      <c r="H116" s="58"/>
    </row>
    <row r="117" spans="1:8" x14ac:dyDescent="0.25">
      <c r="A117" s="5" t="s">
        <v>594</v>
      </c>
      <c r="B117" s="5" t="s">
        <v>156</v>
      </c>
      <c r="C117" s="9" t="s">
        <v>157</v>
      </c>
      <c r="D117" s="13" t="s">
        <v>591</v>
      </c>
      <c r="E117" s="6">
        <v>3000</v>
      </c>
      <c r="F117" s="7">
        <v>2913720</v>
      </c>
      <c r="G117" s="8">
        <f t="shared" si="3"/>
        <v>1.7443750968256012E-3</v>
      </c>
      <c r="H117" s="58"/>
    </row>
    <row r="118" spans="1:8" x14ac:dyDescent="0.25">
      <c r="A118" s="5" t="s">
        <v>584</v>
      </c>
      <c r="B118" s="5" t="s">
        <v>583</v>
      </c>
      <c r="C118" s="9" t="s">
        <v>588</v>
      </c>
      <c r="D118" s="5" t="s">
        <v>580</v>
      </c>
      <c r="E118" s="6">
        <v>4000</v>
      </c>
      <c r="F118" s="7">
        <v>3953600</v>
      </c>
      <c r="G118" s="8">
        <f t="shared" si="3"/>
        <v>2.3669266033831998E-3</v>
      </c>
      <c r="H118" s="58"/>
    </row>
    <row r="119" spans="1:8" x14ac:dyDescent="0.25">
      <c r="A119" s="5" t="s">
        <v>600</v>
      </c>
      <c r="B119" s="5" t="s">
        <v>212</v>
      </c>
      <c r="C119" s="71" t="s">
        <v>213</v>
      </c>
      <c r="D119" s="5" t="s">
        <v>601</v>
      </c>
      <c r="E119" s="6">
        <v>3000</v>
      </c>
      <c r="F119" s="7">
        <v>2904810</v>
      </c>
      <c r="G119" s="8">
        <f t="shared" si="3"/>
        <v>1.7390408910293283E-3</v>
      </c>
      <c r="H119" s="58"/>
    </row>
    <row r="120" spans="1:8" x14ac:dyDescent="0.25">
      <c r="A120" s="5" t="s">
        <v>602</v>
      </c>
      <c r="B120" s="5" t="s">
        <v>556</v>
      </c>
      <c r="C120" s="9" t="s">
        <v>558</v>
      </c>
      <c r="D120" s="5" t="s">
        <v>603</v>
      </c>
      <c r="E120" s="6">
        <v>5000</v>
      </c>
      <c r="F120" s="7">
        <v>4847100</v>
      </c>
      <c r="G120" s="8">
        <f t="shared" si="3"/>
        <v>2.9018438737501789E-3</v>
      </c>
      <c r="H120" s="58"/>
    </row>
    <row r="121" spans="1:8" x14ac:dyDescent="0.25">
      <c r="A121" s="5" t="s">
        <v>635</v>
      </c>
      <c r="B121" s="5" t="s">
        <v>144</v>
      </c>
      <c r="C121" s="71" t="s">
        <v>145</v>
      </c>
      <c r="D121" s="5" t="s">
        <v>637</v>
      </c>
      <c r="E121" s="6">
        <v>2870</v>
      </c>
      <c r="F121" s="7">
        <v>2433903.5</v>
      </c>
      <c r="G121" s="8">
        <f t="shared" si="3"/>
        <v>1.4571203319044621E-3</v>
      </c>
      <c r="H121" s="58"/>
    </row>
    <row r="122" spans="1:8" x14ac:dyDescent="0.25">
      <c r="A122" s="5" t="s">
        <v>634</v>
      </c>
      <c r="B122" s="5" t="s">
        <v>144</v>
      </c>
      <c r="C122" s="67" t="s">
        <v>145</v>
      </c>
      <c r="D122" s="5" t="s">
        <v>636</v>
      </c>
      <c r="E122" s="6">
        <v>10000</v>
      </c>
      <c r="F122" s="7">
        <v>8457700</v>
      </c>
      <c r="G122" s="8">
        <f t="shared" si="3"/>
        <v>5.0634245076472302E-3</v>
      </c>
      <c r="H122" s="58"/>
    </row>
    <row r="123" spans="1:8" x14ac:dyDescent="0.25">
      <c r="A123" s="5" t="s">
        <v>616</v>
      </c>
      <c r="B123" s="5" t="s">
        <v>196</v>
      </c>
      <c r="C123" s="71" t="s">
        <v>197</v>
      </c>
      <c r="D123" s="5" t="s">
        <v>614</v>
      </c>
      <c r="E123" s="6">
        <v>550</v>
      </c>
      <c r="F123" s="7">
        <v>523281</v>
      </c>
      <c r="G123" s="8">
        <f t="shared" si="3"/>
        <v>3.1327593078332765E-4</v>
      </c>
      <c r="H123" s="58"/>
    </row>
    <row r="124" spans="1:8" x14ac:dyDescent="0.25">
      <c r="A124" s="5" t="s">
        <v>619</v>
      </c>
      <c r="B124" s="5" t="s">
        <v>617</v>
      </c>
      <c r="C124" s="9" t="s">
        <v>618</v>
      </c>
      <c r="D124" s="5" t="s">
        <v>615</v>
      </c>
      <c r="E124" s="6">
        <v>4000</v>
      </c>
      <c r="F124" s="7">
        <v>3815589.48</v>
      </c>
      <c r="G124" s="8">
        <f t="shared" si="3"/>
        <v>2.2843029764774052E-3</v>
      </c>
      <c r="H124" s="58"/>
    </row>
    <row r="125" spans="1:8" x14ac:dyDescent="0.25">
      <c r="A125" s="5" t="s">
        <v>612</v>
      </c>
      <c r="B125" s="5" t="s">
        <v>611</v>
      </c>
      <c r="C125" s="9" t="s">
        <v>613</v>
      </c>
      <c r="D125" s="5" t="s">
        <v>604</v>
      </c>
      <c r="E125" s="6">
        <v>7033</v>
      </c>
      <c r="F125" s="7">
        <v>6842294.4400000004</v>
      </c>
      <c r="G125" s="8">
        <f t="shared" si="3"/>
        <v>4.0963194906457291E-3</v>
      </c>
      <c r="H125" s="58"/>
    </row>
    <row r="126" spans="1:8" ht="30" x14ac:dyDescent="0.25">
      <c r="A126" s="5" t="s">
        <v>609</v>
      </c>
      <c r="B126" s="5" t="s">
        <v>608</v>
      </c>
      <c r="C126" s="57" t="s">
        <v>610</v>
      </c>
      <c r="D126" s="5" t="s">
        <v>606</v>
      </c>
      <c r="E126" s="6">
        <v>8000</v>
      </c>
      <c r="F126" s="7">
        <v>7753600</v>
      </c>
      <c r="G126" s="8">
        <f t="shared" si="3"/>
        <v>4.6418965277195412E-3</v>
      </c>
      <c r="H126" s="58"/>
    </row>
    <row r="127" spans="1:8" ht="30" x14ac:dyDescent="0.25">
      <c r="A127" s="5" t="s">
        <v>622</v>
      </c>
      <c r="B127" s="5" t="s">
        <v>160</v>
      </c>
      <c r="C127" s="71" t="s">
        <v>161</v>
      </c>
      <c r="D127" s="5" t="s">
        <v>623</v>
      </c>
      <c r="E127" s="6">
        <v>6250</v>
      </c>
      <c r="F127" s="7">
        <v>5943562.5</v>
      </c>
      <c r="G127" s="8">
        <f t="shared" si="3"/>
        <v>3.5582699818192936E-3</v>
      </c>
      <c r="H127" s="58"/>
    </row>
    <row r="128" spans="1:8" x14ac:dyDescent="0.25">
      <c r="A128" s="5" t="s">
        <v>679</v>
      </c>
      <c r="B128" s="5" t="s">
        <v>144</v>
      </c>
      <c r="C128" s="71" t="s">
        <v>145</v>
      </c>
      <c r="D128" s="5" t="s">
        <v>678</v>
      </c>
      <c r="E128" s="6">
        <v>15300</v>
      </c>
      <c r="F128" s="7">
        <v>18021365.370000001</v>
      </c>
      <c r="G128" s="8">
        <f t="shared" si="3"/>
        <v>1.0788964266375385E-2</v>
      </c>
      <c r="H128" s="58"/>
    </row>
    <row r="129" spans="1:8" x14ac:dyDescent="0.25">
      <c r="A129" s="5" t="s">
        <v>630</v>
      </c>
      <c r="B129" s="5" t="s">
        <v>190</v>
      </c>
      <c r="C129" s="67" t="s">
        <v>191</v>
      </c>
      <c r="D129" s="5" t="s">
        <v>631</v>
      </c>
      <c r="E129" s="6">
        <v>8000</v>
      </c>
      <c r="F129" s="7">
        <v>7558320</v>
      </c>
      <c r="G129" s="8">
        <f t="shared" si="3"/>
        <v>4.5249870206604884E-3</v>
      </c>
      <c r="H129" s="58"/>
    </row>
    <row r="130" spans="1:8" ht="30" x14ac:dyDescent="0.25">
      <c r="A130" s="67" t="s">
        <v>640</v>
      </c>
      <c r="B130" s="67" t="s">
        <v>160</v>
      </c>
      <c r="C130" s="67" t="s">
        <v>161</v>
      </c>
      <c r="D130" s="67" t="s">
        <v>638</v>
      </c>
      <c r="E130" s="6">
        <v>2500</v>
      </c>
      <c r="F130" s="7">
        <v>2388107.38</v>
      </c>
      <c r="G130" s="8">
        <f t="shared" si="3"/>
        <v>1.4297032804172784E-3</v>
      </c>
      <c r="H130" s="58"/>
    </row>
    <row r="131" spans="1:8" x14ac:dyDescent="0.25">
      <c r="A131" s="5" t="s">
        <v>632</v>
      </c>
      <c r="B131" s="5" t="s">
        <v>556</v>
      </c>
      <c r="C131" s="9" t="s">
        <v>558</v>
      </c>
      <c r="D131" s="5" t="s">
        <v>633</v>
      </c>
      <c r="E131" s="6">
        <v>68995</v>
      </c>
      <c r="F131" s="7">
        <v>65280571.5</v>
      </c>
      <c r="G131" s="8">
        <f t="shared" si="3"/>
        <v>3.9081930738417925E-2</v>
      </c>
      <c r="H131" s="58"/>
    </row>
    <row r="132" spans="1:8" x14ac:dyDescent="0.25">
      <c r="A132" s="5" t="s">
        <v>642</v>
      </c>
      <c r="B132" s="5" t="s">
        <v>641</v>
      </c>
      <c r="C132" s="9" t="s">
        <v>643</v>
      </c>
      <c r="D132" s="5" t="s">
        <v>639</v>
      </c>
      <c r="E132" s="6">
        <v>2000</v>
      </c>
      <c r="F132" s="7">
        <v>1794120</v>
      </c>
      <c r="G132" s="8">
        <f t="shared" si="3"/>
        <v>1.0740971159606096E-3</v>
      </c>
      <c r="H132" s="58"/>
    </row>
    <row r="133" spans="1:8" x14ac:dyDescent="0.25">
      <c r="A133" s="5" t="s">
        <v>651</v>
      </c>
      <c r="B133" s="5" t="s">
        <v>184</v>
      </c>
      <c r="C133" s="32" t="s">
        <v>185</v>
      </c>
      <c r="D133" s="5" t="s">
        <v>650</v>
      </c>
      <c r="E133" s="6">
        <v>8000</v>
      </c>
      <c r="F133" s="7">
        <v>8092240</v>
      </c>
      <c r="G133" s="8">
        <f t="shared" ref="G133:G164" si="4">F133/$F$226</f>
        <v>4.8446322685556618E-3</v>
      </c>
      <c r="H133" s="58"/>
    </row>
    <row r="134" spans="1:8" ht="30" x14ac:dyDescent="0.25">
      <c r="A134" s="5" t="s">
        <v>744</v>
      </c>
      <c r="B134" s="5" t="s">
        <v>745</v>
      </c>
      <c r="C134" s="9" t="s">
        <v>746</v>
      </c>
      <c r="D134" s="5" t="s">
        <v>743</v>
      </c>
      <c r="E134" s="6">
        <v>5000</v>
      </c>
      <c r="F134" s="7">
        <v>4865100</v>
      </c>
      <c r="G134" s="8">
        <f t="shared" si="4"/>
        <v>2.9126200470759827E-3</v>
      </c>
      <c r="H134" s="58"/>
    </row>
    <row r="135" spans="1:8" x14ac:dyDescent="0.25">
      <c r="A135" s="5" t="s">
        <v>668</v>
      </c>
      <c r="B135" s="5" t="s">
        <v>184</v>
      </c>
      <c r="C135" s="71" t="s">
        <v>185</v>
      </c>
      <c r="D135" s="5" t="s">
        <v>665</v>
      </c>
      <c r="E135" s="6">
        <v>11000</v>
      </c>
      <c r="F135" s="7">
        <v>11208010</v>
      </c>
      <c r="G135" s="8">
        <f t="shared" si="4"/>
        <v>6.7099699109634094E-3</v>
      </c>
      <c r="H135" s="58"/>
    </row>
    <row r="136" spans="1:8" ht="30" x14ac:dyDescent="0.25">
      <c r="A136" s="5" t="s">
        <v>740</v>
      </c>
      <c r="B136" s="5" t="s">
        <v>741</v>
      </c>
      <c r="C136" s="9" t="s">
        <v>742</v>
      </c>
      <c r="D136" s="5" t="s">
        <v>739</v>
      </c>
      <c r="E136" s="6">
        <v>4000</v>
      </c>
      <c r="F136" s="7">
        <v>4022640</v>
      </c>
      <c r="G136" s="8">
        <f t="shared" si="4"/>
        <v>2.4082592148506159E-3</v>
      </c>
      <c r="H136" s="58"/>
    </row>
    <row r="137" spans="1:8" x14ac:dyDescent="0.25">
      <c r="A137" s="5" t="s">
        <v>726</v>
      </c>
      <c r="B137" s="5" t="s">
        <v>611</v>
      </c>
      <c r="C137" s="9" t="s">
        <v>613</v>
      </c>
      <c r="D137" s="5" t="s">
        <v>727</v>
      </c>
      <c r="E137" s="6">
        <v>2000</v>
      </c>
      <c r="F137" s="7">
        <v>2042120</v>
      </c>
      <c r="G137" s="8">
        <f t="shared" si="4"/>
        <v>1.2225688373383497E-3</v>
      </c>
      <c r="H137" s="58"/>
    </row>
    <row r="138" spans="1:8" x14ac:dyDescent="0.25">
      <c r="A138" s="5" t="s">
        <v>728</v>
      </c>
      <c r="B138" s="5" t="s">
        <v>261</v>
      </c>
      <c r="C138" s="71" t="s">
        <v>262</v>
      </c>
      <c r="D138" s="5" t="s">
        <v>729</v>
      </c>
      <c r="E138" s="6">
        <v>23000</v>
      </c>
      <c r="F138" s="7">
        <v>23456320</v>
      </c>
      <c r="G138" s="8">
        <f t="shared" si="4"/>
        <v>1.4042742772528686E-2</v>
      </c>
      <c r="H138" s="58"/>
    </row>
    <row r="139" spans="1:8" ht="30" x14ac:dyDescent="0.25">
      <c r="A139" s="5" t="s">
        <v>736</v>
      </c>
      <c r="B139" s="5" t="s">
        <v>241</v>
      </c>
      <c r="C139" s="5" t="s">
        <v>242</v>
      </c>
      <c r="D139" s="5" t="s">
        <v>735</v>
      </c>
      <c r="E139" s="6">
        <v>3000</v>
      </c>
      <c r="F139" s="7">
        <v>3021450</v>
      </c>
      <c r="G139" s="8">
        <f t="shared" si="4"/>
        <v>1.8088704941805363E-3</v>
      </c>
      <c r="H139" s="58"/>
    </row>
    <row r="140" spans="1:8" ht="16.5" customHeight="1" x14ac:dyDescent="0.25">
      <c r="A140" s="5" t="s">
        <v>267</v>
      </c>
      <c r="B140" s="5"/>
      <c r="C140" s="5"/>
      <c r="D140" s="5"/>
      <c r="E140" s="6"/>
      <c r="F140" s="7">
        <f>SUM(F5:F139)</f>
        <v>1306857394.8299997</v>
      </c>
      <c r="G140" s="8">
        <f t="shared" si="4"/>
        <v>0.78238454437757698</v>
      </c>
      <c r="H140" s="58"/>
    </row>
    <row r="141" spans="1:8" ht="16.5" customHeight="1" x14ac:dyDescent="0.25">
      <c r="A141" s="13"/>
      <c r="B141" s="13"/>
      <c r="C141" s="13"/>
      <c r="D141" s="13"/>
      <c r="E141" s="14"/>
      <c r="F141" s="15"/>
      <c r="G141" s="16"/>
    </row>
    <row r="142" spans="1:8" ht="16.5" customHeight="1" x14ac:dyDescent="0.25">
      <c r="A142" s="17" t="s">
        <v>464</v>
      </c>
      <c r="B142" s="13"/>
      <c r="C142" s="13"/>
      <c r="D142" s="13"/>
      <c r="E142" s="14"/>
      <c r="F142" s="15"/>
      <c r="G142" s="16"/>
    </row>
    <row r="143" spans="1:8" ht="45" x14ac:dyDescent="0.25">
      <c r="A143" s="5" t="s">
        <v>0</v>
      </c>
      <c r="B143" s="5" t="s">
        <v>20</v>
      </c>
      <c r="C143" s="5" t="s">
        <v>1</v>
      </c>
      <c r="D143" s="5" t="s">
        <v>22</v>
      </c>
      <c r="E143" s="5" t="s">
        <v>10</v>
      </c>
      <c r="F143" s="5" t="s">
        <v>6</v>
      </c>
      <c r="G143" s="5" t="s">
        <v>462</v>
      </c>
    </row>
    <row r="144" spans="1:8" ht="30" x14ac:dyDescent="0.25">
      <c r="A144" s="5" t="s">
        <v>373</v>
      </c>
      <c r="B144" s="5" t="s">
        <v>253</v>
      </c>
      <c r="C144" s="5" t="s">
        <v>254</v>
      </c>
      <c r="D144" s="5" t="s">
        <v>135</v>
      </c>
      <c r="E144" s="6">
        <v>32005</v>
      </c>
      <c r="F144" s="7">
        <v>3501987.1</v>
      </c>
      <c r="G144" s="8">
        <f t="shared" ref="G144:G163" si="5">F144/$F$226</f>
        <v>2.0965566652404849E-3</v>
      </c>
      <c r="H144" s="58"/>
    </row>
    <row r="145" spans="1:8" ht="30" x14ac:dyDescent="0.25">
      <c r="A145" s="5" t="s">
        <v>374</v>
      </c>
      <c r="B145" s="5" t="s">
        <v>202</v>
      </c>
      <c r="C145" s="5" t="s">
        <v>203</v>
      </c>
      <c r="D145" s="5" t="s">
        <v>137</v>
      </c>
      <c r="E145" s="6">
        <v>420</v>
      </c>
      <c r="F145" s="7">
        <v>9143400</v>
      </c>
      <c r="G145" s="8">
        <f t="shared" si="5"/>
        <v>5.4739368437307636E-3</v>
      </c>
      <c r="H145" s="58"/>
    </row>
    <row r="146" spans="1:8" x14ac:dyDescent="0.25">
      <c r="A146" s="5" t="s">
        <v>375</v>
      </c>
      <c r="B146" s="5" t="s">
        <v>255</v>
      </c>
      <c r="C146" s="5" t="s">
        <v>256</v>
      </c>
      <c r="D146" s="5" t="s">
        <v>136</v>
      </c>
      <c r="E146" s="6">
        <v>7300</v>
      </c>
      <c r="F146" s="7">
        <v>2361550</v>
      </c>
      <c r="G146" s="8">
        <f t="shared" si="5"/>
        <v>1.4138040065306543E-3</v>
      </c>
      <c r="H146" s="58"/>
    </row>
    <row r="147" spans="1:8" x14ac:dyDescent="0.25">
      <c r="A147" s="5" t="s">
        <v>377</v>
      </c>
      <c r="B147" s="5" t="s">
        <v>210</v>
      </c>
      <c r="C147" s="5" t="s">
        <v>211</v>
      </c>
      <c r="D147" s="5" t="s">
        <v>139</v>
      </c>
      <c r="E147" s="6">
        <v>24750</v>
      </c>
      <c r="F147" s="7">
        <v>7011675</v>
      </c>
      <c r="G147" s="8">
        <f t="shared" si="5"/>
        <v>4.1977236169002674E-3</v>
      </c>
      <c r="H147" s="58"/>
    </row>
    <row r="148" spans="1:8" ht="30" x14ac:dyDescent="0.25">
      <c r="A148" s="5" t="s">
        <v>376</v>
      </c>
      <c r="B148" s="5" t="s">
        <v>257</v>
      </c>
      <c r="C148" s="5" t="s">
        <v>258</v>
      </c>
      <c r="D148" s="5" t="s">
        <v>138</v>
      </c>
      <c r="E148" s="6">
        <v>1660</v>
      </c>
      <c r="F148" s="7">
        <v>10735237.5</v>
      </c>
      <c r="G148" s="8">
        <f t="shared" si="5"/>
        <v>6.426932221870435E-3</v>
      </c>
      <c r="H148" s="58"/>
    </row>
    <row r="149" spans="1:8" x14ac:dyDescent="0.25">
      <c r="A149" s="5" t="s">
        <v>380</v>
      </c>
      <c r="B149" s="5" t="s">
        <v>443</v>
      </c>
      <c r="C149" s="5" t="s">
        <v>444</v>
      </c>
      <c r="D149" s="5" t="s">
        <v>426</v>
      </c>
      <c r="E149" s="6">
        <v>43</v>
      </c>
      <c r="F149" s="7">
        <v>1600.89</v>
      </c>
      <c r="G149" s="8">
        <f t="shared" si="5"/>
        <v>9.5841489530810669E-7</v>
      </c>
      <c r="H149" s="58"/>
    </row>
    <row r="150" spans="1:8" ht="16.5" customHeight="1" x14ac:dyDescent="0.25">
      <c r="A150" s="5" t="s">
        <v>383</v>
      </c>
      <c r="B150" s="5" t="s">
        <v>251</v>
      </c>
      <c r="C150" s="5" t="s">
        <v>252</v>
      </c>
      <c r="D150" s="5" t="s">
        <v>142</v>
      </c>
      <c r="E150" s="6">
        <v>58000</v>
      </c>
      <c r="F150" s="7">
        <v>15109000</v>
      </c>
      <c r="G150" s="8">
        <f t="shared" si="5"/>
        <v>9.045400154420468E-3</v>
      </c>
      <c r="H150" s="58"/>
    </row>
    <row r="151" spans="1:8" ht="30" x14ac:dyDescent="0.25">
      <c r="A151" s="5" t="s">
        <v>381</v>
      </c>
      <c r="B151" s="5" t="s">
        <v>235</v>
      </c>
      <c r="C151" s="5" t="s">
        <v>236</v>
      </c>
      <c r="D151" s="5" t="s">
        <v>143</v>
      </c>
      <c r="E151" s="6">
        <v>6450</v>
      </c>
      <c r="F151" s="7">
        <v>3160500</v>
      </c>
      <c r="G151" s="8">
        <f t="shared" si="5"/>
        <v>1.8921164331223701E-3</v>
      </c>
      <c r="H151" s="58"/>
    </row>
    <row r="152" spans="1:8" ht="30" x14ac:dyDescent="0.25">
      <c r="A152" s="5" t="s">
        <v>574</v>
      </c>
      <c r="B152" s="5" t="s">
        <v>573</v>
      </c>
      <c r="C152" s="5" t="s">
        <v>576</v>
      </c>
      <c r="D152" s="5" t="s">
        <v>571</v>
      </c>
      <c r="E152" s="6">
        <v>8900</v>
      </c>
      <c r="F152" s="7">
        <v>2021190</v>
      </c>
      <c r="G152" s="8">
        <f t="shared" si="5"/>
        <v>1.2100385424656235E-3</v>
      </c>
      <c r="H152" s="58"/>
    </row>
    <row r="153" spans="1:8" ht="16.5" customHeight="1" x14ac:dyDescent="0.25">
      <c r="A153" s="5" t="s">
        <v>575</v>
      </c>
      <c r="B153" s="5" t="s">
        <v>230</v>
      </c>
      <c r="C153" s="5" t="s">
        <v>231</v>
      </c>
      <c r="D153" s="5" t="s">
        <v>572</v>
      </c>
      <c r="E153" s="6">
        <v>1000</v>
      </c>
      <c r="F153" s="7">
        <v>1612800</v>
      </c>
      <c r="G153" s="8">
        <f t="shared" si="5"/>
        <v>9.6554512999201352E-4</v>
      </c>
      <c r="H153" s="58"/>
    </row>
    <row r="154" spans="1:8" ht="30" x14ac:dyDescent="0.25">
      <c r="A154" s="5" t="s">
        <v>599</v>
      </c>
      <c r="B154" s="5" t="s">
        <v>598</v>
      </c>
      <c r="C154" s="18">
        <v>1027402166835</v>
      </c>
      <c r="D154" s="5" t="s">
        <v>597</v>
      </c>
      <c r="E154" s="6">
        <v>10000</v>
      </c>
      <c r="F154" s="7">
        <v>621700</v>
      </c>
      <c r="G154" s="8">
        <f t="shared" si="5"/>
        <v>3.7219705314734297E-4</v>
      </c>
      <c r="H154" s="58"/>
    </row>
    <row r="155" spans="1:8" ht="16.5" customHeight="1" x14ac:dyDescent="0.25">
      <c r="A155" s="5" t="s">
        <v>379</v>
      </c>
      <c r="B155" s="5" t="s">
        <v>259</v>
      </c>
      <c r="C155" s="5" t="s">
        <v>260</v>
      </c>
      <c r="D155" s="5" t="s">
        <v>140</v>
      </c>
      <c r="E155" s="6">
        <v>444</v>
      </c>
      <c r="F155" s="7">
        <v>682872</v>
      </c>
      <c r="G155" s="8">
        <f t="shared" si="5"/>
        <v>4.0881927951879108E-4</v>
      </c>
      <c r="H155" s="58"/>
    </row>
    <row r="156" spans="1:8" x14ac:dyDescent="0.25">
      <c r="A156" s="5" t="s">
        <v>502</v>
      </c>
      <c r="B156" s="5" t="s">
        <v>247</v>
      </c>
      <c r="C156" s="5" t="s">
        <v>248</v>
      </c>
      <c r="D156" s="5" t="s">
        <v>501</v>
      </c>
      <c r="E156" s="6">
        <v>41500</v>
      </c>
      <c r="F156" s="7">
        <v>835021.5</v>
      </c>
      <c r="G156" s="8">
        <f t="shared" si="5"/>
        <v>4.9990757859847844E-4</v>
      </c>
      <c r="H156" s="58"/>
    </row>
    <row r="157" spans="1:8" ht="30" x14ac:dyDescent="0.25">
      <c r="A157" s="5" t="s">
        <v>378</v>
      </c>
      <c r="B157" s="5" t="s">
        <v>218</v>
      </c>
      <c r="C157" s="5" t="s">
        <v>219</v>
      </c>
      <c r="D157" s="5" t="s">
        <v>141</v>
      </c>
      <c r="E157" s="6">
        <v>2704</v>
      </c>
      <c r="F157" s="7">
        <v>1483414.4</v>
      </c>
      <c r="G157" s="8">
        <f t="shared" si="5"/>
        <v>8.880850382440628E-4</v>
      </c>
      <c r="H157" s="58"/>
    </row>
    <row r="158" spans="1:8" x14ac:dyDescent="0.25">
      <c r="A158" s="5" t="s">
        <v>655</v>
      </c>
      <c r="B158" s="5" t="s">
        <v>222</v>
      </c>
      <c r="C158" s="5" t="s">
        <v>223</v>
      </c>
      <c r="D158" s="5" t="s">
        <v>652</v>
      </c>
      <c r="E158" s="6">
        <v>20</v>
      </c>
      <c r="F158" s="7">
        <v>266470</v>
      </c>
      <c r="G158" s="8">
        <f t="shared" si="5"/>
        <v>1.5952927256260654E-4</v>
      </c>
      <c r="H158" s="58"/>
    </row>
    <row r="159" spans="1:8" x14ac:dyDescent="0.25">
      <c r="A159" s="5" t="s">
        <v>646</v>
      </c>
      <c r="B159" s="5" t="s">
        <v>647</v>
      </c>
      <c r="C159" s="9" t="s">
        <v>648</v>
      </c>
      <c r="D159" s="5" t="s">
        <v>649</v>
      </c>
      <c r="E159" s="6">
        <v>52300000</v>
      </c>
      <c r="F159" s="7">
        <v>2152406.5</v>
      </c>
      <c r="G159" s="8">
        <f t="shared" si="5"/>
        <v>1.2885947506436971E-3</v>
      </c>
      <c r="H159" s="58"/>
    </row>
    <row r="160" spans="1:8" x14ac:dyDescent="0.25">
      <c r="A160" s="5" t="s">
        <v>506</v>
      </c>
      <c r="B160" s="5" t="s">
        <v>505</v>
      </c>
      <c r="C160" s="12" t="s">
        <v>504</v>
      </c>
      <c r="D160" s="5" t="s">
        <v>503</v>
      </c>
      <c r="E160" s="6">
        <v>230000</v>
      </c>
      <c r="F160" s="7">
        <v>843985</v>
      </c>
      <c r="G160" s="8">
        <f t="shared" si="5"/>
        <v>5.0527381357658076E-4</v>
      </c>
      <c r="H160" s="58"/>
    </row>
    <row r="161" spans="1:13" ht="30" x14ac:dyDescent="0.25">
      <c r="A161" s="5" t="s">
        <v>382</v>
      </c>
      <c r="B161" s="5" t="s">
        <v>445</v>
      </c>
      <c r="C161" s="5" t="s">
        <v>446</v>
      </c>
      <c r="D161" s="5" t="s">
        <v>427</v>
      </c>
      <c r="E161" s="6">
        <v>3</v>
      </c>
      <c r="F161" s="7">
        <v>411.96</v>
      </c>
      <c r="G161" s="8">
        <f t="shared" si="5"/>
        <v>2.4663068684989452E-7</v>
      </c>
      <c r="H161" s="58"/>
    </row>
    <row r="162" spans="1:13" ht="16.5" customHeight="1" x14ac:dyDescent="0.25">
      <c r="A162" s="5" t="s">
        <v>654</v>
      </c>
      <c r="B162" s="5" t="s">
        <v>184</v>
      </c>
      <c r="C162" s="5" t="s">
        <v>185</v>
      </c>
      <c r="D162" s="5" t="s">
        <v>653</v>
      </c>
      <c r="E162" s="6">
        <v>130000</v>
      </c>
      <c r="F162" s="7">
        <v>1275820</v>
      </c>
      <c r="G162" s="8">
        <f t="shared" si="5"/>
        <v>7.6380319180705024E-4</v>
      </c>
      <c r="H162" s="58"/>
    </row>
    <row r="163" spans="1:13" ht="16.5" customHeight="1" x14ac:dyDescent="0.25">
      <c r="A163" s="5" t="s">
        <v>267</v>
      </c>
      <c r="B163" s="5"/>
      <c r="C163" s="5"/>
      <c r="D163" s="5"/>
      <c r="E163" s="6"/>
      <c r="F163" s="7">
        <f>SUM(F144:F162)</f>
        <v>62821041.850000001</v>
      </c>
      <c r="G163" s="8">
        <f t="shared" si="5"/>
        <v>3.760946863795385E-2</v>
      </c>
      <c r="H163" s="58"/>
    </row>
    <row r="165" spans="1:13" x14ac:dyDescent="0.25">
      <c r="A165" s="3" t="s">
        <v>465</v>
      </c>
    </row>
    <row r="166" spans="1:13" ht="45" customHeight="1" x14ac:dyDescent="0.25">
      <c r="A166" s="5" t="s">
        <v>3</v>
      </c>
      <c r="B166" s="5" t="s">
        <v>1</v>
      </c>
      <c r="C166" s="5" t="s">
        <v>473</v>
      </c>
      <c r="D166" s="5" t="s">
        <v>7</v>
      </c>
      <c r="E166" s="5" t="s">
        <v>5</v>
      </c>
      <c r="F166" s="5" t="s">
        <v>12</v>
      </c>
      <c r="G166" s="5" t="s">
        <v>462</v>
      </c>
    </row>
    <row r="167" spans="1:13" ht="16.5" customHeight="1" x14ac:dyDescent="0.25">
      <c r="A167" s="63" t="s">
        <v>752</v>
      </c>
      <c r="B167" s="64">
        <v>1027739609391</v>
      </c>
      <c r="C167" s="59" t="s">
        <v>753</v>
      </c>
      <c r="D167" s="60">
        <v>44893</v>
      </c>
      <c r="E167" s="2">
        <v>15000000</v>
      </c>
      <c r="F167" s="61">
        <v>15133708.210000001</v>
      </c>
      <c r="G167" s="62">
        <f t="shared" ref="G167:G174" si="6">F167/$F$226</f>
        <v>9.0601923740610442E-3</v>
      </c>
      <c r="J167" s="43"/>
      <c r="L167" s="42"/>
      <c r="M167" s="42"/>
    </row>
    <row r="168" spans="1:13" ht="16.5" customHeight="1" x14ac:dyDescent="0.25">
      <c r="A168" s="63" t="s">
        <v>269</v>
      </c>
      <c r="B168" s="64">
        <v>1027700167110</v>
      </c>
      <c r="C168" s="59" t="s">
        <v>731</v>
      </c>
      <c r="D168" s="60">
        <v>44845</v>
      </c>
      <c r="E168" s="2">
        <v>11000000</v>
      </c>
      <c r="F168" s="61">
        <v>11199222.83</v>
      </c>
      <c r="G168" s="62">
        <f t="shared" si="6"/>
        <v>6.7047092405765592E-3</v>
      </c>
      <c r="J168" s="43"/>
      <c r="L168" s="42"/>
      <c r="M168" s="42"/>
    </row>
    <row r="169" spans="1:13" ht="16.5" customHeight="1" x14ac:dyDescent="0.25">
      <c r="A169" s="63" t="s">
        <v>752</v>
      </c>
      <c r="B169" s="64">
        <v>1027739609391</v>
      </c>
      <c r="C169" s="59" t="s">
        <v>754</v>
      </c>
      <c r="D169" s="60">
        <v>44875</v>
      </c>
      <c r="E169" s="2">
        <v>5400000</v>
      </c>
      <c r="F169" s="61">
        <v>5452587.5</v>
      </c>
      <c r="G169" s="62">
        <f t="shared" si="6"/>
        <v>3.2643348874506002E-3</v>
      </c>
      <c r="I169" s="43"/>
      <c r="J169" s="43"/>
      <c r="L169" s="42"/>
      <c r="M169" s="42"/>
    </row>
    <row r="170" spans="1:13" ht="16.5" customHeight="1" x14ac:dyDescent="0.25">
      <c r="A170" s="63" t="s">
        <v>752</v>
      </c>
      <c r="B170" s="64">
        <v>1027739609391</v>
      </c>
      <c r="C170" s="59" t="s">
        <v>755</v>
      </c>
      <c r="D170" s="60">
        <v>44907</v>
      </c>
      <c r="E170" s="2">
        <v>5700000</v>
      </c>
      <c r="F170" s="61">
        <v>5723259.5800000001</v>
      </c>
      <c r="G170" s="62">
        <f t="shared" si="6"/>
        <v>3.4263798457025894E-3</v>
      </c>
      <c r="I170" s="43"/>
      <c r="J170" s="43"/>
      <c r="L170" s="42"/>
      <c r="M170" s="42"/>
    </row>
    <row r="171" spans="1:13" ht="16.5" customHeight="1" x14ac:dyDescent="0.25">
      <c r="A171" s="63" t="s">
        <v>701</v>
      </c>
      <c r="B171" s="64">
        <v>1027700342890</v>
      </c>
      <c r="C171" s="59" t="s">
        <v>772</v>
      </c>
      <c r="D171" s="60">
        <v>44921</v>
      </c>
      <c r="E171" s="61">
        <v>15500000</v>
      </c>
      <c r="F171" s="61">
        <v>15427391.74</v>
      </c>
      <c r="G171" s="62">
        <f t="shared" si="6"/>
        <v>9.2360137419618144E-3</v>
      </c>
      <c r="I171" s="43"/>
      <c r="J171" s="43"/>
      <c r="L171" s="42"/>
      <c r="M171" s="42"/>
    </row>
    <row r="172" spans="1:13" ht="16.5" customHeight="1" x14ac:dyDescent="0.25">
      <c r="A172" s="63" t="s">
        <v>269</v>
      </c>
      <c r="B172" s="64">
        <v>1027700167110</v>
      </c>
      <c r="C172" s="59" t="s">
        <v>773</v>
      </c>
      <c r="D172" s="60">
        <v>44895</v>
      </c>
      <c r="E172" s="61">
        <v>51000000</v>
      </c>
      <c r="F172" s="61">
        <v>50813066.799999997</v>
      </c>
      <c r="G172" s="62">
        <f t="shared" si="6"/>
        <v>3.0420578614024592E-2</v>
      </c>
      <c r="I172" s="43"/>
      <c r="J172" s="43"/>
      <c r="L172" s="42"/>
      <c r="M172" s="42"/>
    </row>
    <row r="173" spans="1:13" ht="16.5" customHeight="1" x14ac:dyDescent="0.25">
      <c r="A173" s="63" t="s">
        <v>701</v>
      </c>
      <c r="B173" s="64">
        <v>1027700342890</v>
      </c>
      <c r="C173" s="59" t="s">
        <v>732</v>
      </c>
      <c r="D173" s="60">
        <v>44860</v>
      </c>
      <c r="E173" s="2">
        <v>23700000</v>
      </c>
      <c r="F173" s="61">
        <v>23996826.239999998</v>
      </c>
      <c r="G173" s="62">
        <f t="shared" si="6"/>
        <v>1.4366331046190822E-2</v>
      </c>
      <c r="J173" s="43"/>
      <c r="L173" s="42"/>
      <c r="M173" s="42"/>
    </row>
    <row r="174" spans="1:13" ht="17.25" customHeight="1" x14ac:dyDescent="0.25">
      <c r="A174" s="5" t="s">
        <v>267</v>
      </c>
      <c r="B174" s="5"/>
      <c r="C174" s="5"/>
      <c r="D174" s="5"/>
      <c r="E174" s="6"/>
      <c r="F174" s="7">
        <f>SUM(F167:F173)</f>
        <v>127746062.89999999</v>
      </c>
      <c r="G174" s="8">
        <f t="shared" si="6"/>
        <v>7.6478539749968016E-2</v>
      </c>
      <c r="J174" s="43"/>
      <c r="L174" s="42"/>
      <c r="M174" s="42"/>
    </row>
    <row r="175" spans="1:13" x14ac:dyDescent="0.25">
      <c r="I175" s="43"/>
    </row>
    <row r="176" spans="1:13" x14ac:dyDescent="0.25">
      <c r="A176" s="3" t="s">
        <v>466</v>
      </c>
    </row>
    <row r="177" spans="1:28" ht="58.5" customHeight="1" x14ac:dyDescent="0.25">
      <c r="A177" s="5" t="s">
        <v>11</v>
      </c>
      <c r="B177" s="5" t="s">
        <v>8</v>
      </c>
      <c r="C177" s="5" t="s">
        <v>9</v>
      </c>
      <c r="D177" s="5" t="s">
        <v>17</v>
      </c>
      <c r="E177" s="5" t="s">
        <v>10</v>
      </c>
      <c r="F177" s="5" t="s">
        <v>6</v>
      </c>
      <c r="G177" s="5" t="s">
        <v>462</v>
      </c>
      <c r="I177" s="43"/>
    </row>
    <row r="178" spans="1:28" ht="45" customHeight="1" x14ac:dyDescent="0.25">
      <c r="A178" s="5" t="s">
        <v>447</v>
      </c>
      <c r="B178" s="5" t="s">
        <v>448</v>
      </c>
      <c r="C178" s="5" t="s">
        <v>449</v>
      </c>
      <c r="D178" s="5" t="s">
        <v>450</v>
      </c>
      <c r="E178" s="20">
        <v>34678.27233</v>
      </c>
      <c r="F178" s="7">
        <v>24672203.629999999</v>
      </c>
      <c r="G178" s="8">
        <f>F178/$F$226</f>
        <v>1.4770663480355764E-2</v>
      </c>
    </row>
    <row r="179" spans="1:28" ht="17.25" customHeight="1" x14ac:dyDescent="0.25">
      <c r="A179" s="5" t="s">
        <v>267</v>
      </c>
      <c r="B179" s="5"/>
      <c r="C179" s="5"/>
      <c r="D179" s="5"/>
      <c r="E179" s="6"/>
      <c r="F179" s="7">
        <f>F178</f>
        <v>24672203.629999999</v>
      </c>
      <c r="G179" s="8">
        <f>F179/$F$226</f>
        <v>1.4770663480355764E-2</v>
      </c>
    </row>
    <row r="181" spans="1:28" x14ac:dyDescent="0.25">
      <c r="A181" s="3" t="s">
        <v>467</v>
      </c>
    </row>
    <row r="182" spans="1:28" ht="42.75" customHeight="1" x14ac:dyDescent="0.25">
      <c r="A182" s="5" t="s">
        <v>15</v>
      </c>
      <c r="B182" s="5" t="s">
        <v>14</v>
      </c>
      <c r="C182" s="5" t="s">
        <v>16</v>
      </c>
      <c r="D182" s="81" t="s">
        <v>13</v>
      </c>
      <c r="E182" s="82"/>
      <c r="F182" s="5" t="s">
        <v>6</v>
      </c>
      <c r="G182" s="5" t="s">
        <v>462</v>
      </c>
    </row>
    <row r="183" spans="1:28" ht="17.25" customHeight="1" x14ac:dyDescent="0.25">
      <c r="A183" s="5" t="s">
        <v>267</v>
      </c>
      <c r="B183" s="5"/>
      <c r="C183" s="5"/>
      <c r="D183" s="81"/>
      <c r="E183" s="82"/>
      <c r="F183" s="7"/>
      <c r="G183" s="8"/>
    </row>
    <row r="185" spans="1:28" x14ac:dyDescent="0.25">
      <c r="A185" s="3" t="s">
        <v>468</v>
      </c>
    </row>
    <row r="186" spans="1:28" ht="47.25" customHeight="1" x14ac:dyDescent="0.25">
      <c r="A186" s="5" t="s">
        <v>3</v>
      </c>
      <c r="B186" s="5" t="s">
        <v>1</v>
      </c>
      <c r="C186" s="5" t="s">
        <v>473</v>
      </c>
      <c r="D186" s="81" t="s">
        <v>4</v>
      </c>
      <c r="E186" s="82"/>
      <c r="F186" s="10" t="s">
        <v>18</v>
      </c>
      <c r="G186" s="5" t="s">
        <v>462</v>
      </c>
    </row>
    <row r="187" spans="1:28" x14ac:dyDescent="0.25">
      <c r="A187" s="5" t="s">
        <v>269</v>
      </c>
      <c r="B187" s="11">
        <v>1027700167110</v>
      </c>
      <c r="C187" s="23" t="s">
        <v>490</v>
      </c>
      <c r="D187" s="86" t="s">
        <v>268</v>
      </c>
      <c r="E187" s="86"/>
      <c r="F187" s="7">
        <v>209448.1</v>
      </c>
      <c r="G187" s="8">
        <f t="shared" ref="G187:G193" si="7">F187/$F$226</f>
        <v>1.253916126866817E-4</v>
      </c>
      <c r="J187" s="45"/>
      <c r="K187" s="45"/>
      <c r="AA187" s="43"/>
      <c r="AB187" s="43"/>
    </row>
    <row r="188" spans="1:28" x14ac:dyDescent="0.25">
      <c r="A188" s="5" t="s">
        <v>269</v>
      </c>
      <c r="B188" s="11">
        <v>1027700167110</v>
      </c>
      <c r="C188" s="23" t="s">
        <v>491</v>
      </c>
      <c r="D188" s="86" t="s">
        <v>268</v>
      </c>
      <c r="E188" s="86"/>
      <c r="F188" s="7">
        <v>175673.86</v>
      </c>
      <c r="G188" s="8">
        <f t="shared" si="7"/>
        <v>1.0517177578738762E-4</v>
      </c>
      <c r="I188" s="43"/>
      <c r="J188" s="45"/>
      <c r="K188" s="45"/>
      <c r="AA188" s="43"/>
      <c r="AB188" s="43"/>
    </row>
    <row r="189" spans="1:28" ht="30" x14ac:dyDescent="0.25">
      <c r="A189" s="5" t="s">
        <v>451</v>
      </c>
      <c r="B189" s="11">
        <v>1021600000124</v>
      </c>
      <c r="C189" s="23" t="s">
        <v>492</v>
      </c>
      <c r="D189" s="86" t="s">
        <v>268</v>
      </c>
      <c r="E189" s="86"/>
      <c r="F189" s="7">
        <v>8234.15</v>
      </c>
      <c r="G189" s="8">
        <f t="shared" si="7"/>
        <v>4.9295904217037066E-6</v>
      </c>
      <c r="I189" s="43"/>
      <c r="J189" s="45"/>
      <c r="K189" s="45"/>
      <c r="AA189" s="43"/>
      <c r="AB189" s="43"/>
    </row>
    <row r="190" spans="1:28" ht="30" x14ac:dyDescent="0.25">
      <c r="A190" s="5" t="s">
        <v>451</v>
      </c>
      <c r="B190" s="11">
        <v>1021600000124</v>
      </c>
      <c r="C190" s="23" t="s">
        <v>493</v>
      </c>
      <c r="D190" s="86" t="s">
        <v>268</v>
      </c>
      <c r="E190" s="86"/>
      <c r="F190" s="7">
        <v>69655802.370000005</v>
      </c>
      <c r="G190" s="8">
        <f t="shared" si="7"/>
        <v>4.1701277749280542E-2</v>
      </c>
      <c r="I190" s="43"/>
      <c r="J190" s="45"/>
      <c r="K190" s="45"/>
      <c r="AA190" s="43"/>
      <c r="AB190" s="43"/>
    </row>
    <row r="191" spans="1:28" ht="30" x14ac:dyDescent="0.25">
      <c r="A191" s="5" t="s">
        <v>451</v>
      </c>
      <c r="B191" s="11">
        <v>1021600000124</v>
      </c>
      <c r="C191" s="23" t="s">
        <v>494</v>
      </c>
      <c r="D191" s="86" t="s">
        <v>268</v>
      </c>
      <c r="E191" s="86"/>
      <c r="F191" s="7">
        <v>339898.37</v>
      </c>
      <c r="G191" s="8">
        <f t="shared" si="7"/>
        <v>2.0348909712656466E-4</v>
      </c>
      <c r="I191" s="43"/>
      <c r="J191" s="45"/>
      <c r="K191" s="45"/>
      <c r="AA191" s="43"/>
      <c r="AB191" s="43"/>
    </row>
    <row r="192" spans="1:28" x14ac:dyDescent="0.25">
      <c r="A192" s="5" t="s">
        <v>270</v>
      </c>
      <c r="B192" s="11">
        <v>1027700167110</v>
      </c>
      <c r="C192" s="75" t="s">
        <v>774</v>
      </c>
      <c r="D192" s="86" t="s">
        <v>268</v>
      </c>
      <c r="E192" s="86"/>
      <c r="F192" s="7">
        <v>11010.06</v>
      </c>
      <c r="G192" s="8">
        <f t="shared" si="7"/>
        <v>6.591461938194362E-6</v>
      </c>
      <c r="I192" s="43"/>
      <c r="J192" s="45"/>
      <c r="K192" s="45"/>
      <c r="AA192" s="43"/>
      <c r="AB192" s="43"/>
    </row>
    <row r="193" spans="1:9" x14ac:dyDescent="0.25">
      <c r="A193" s="5" t="s">
        <v>267</v>
      </c>
      <c r="B193" s="84"/>
      <c r="C193" s="84"/>
      <c r="D193" s="83"/>
      <c r="E193" s="83"/>
      <c r="F193" s="7">
        <f>SUM(F187:F192)</f>
        <v>70400066.910000011</v>
      </c>
      <c r="G193" s="8">
        <f t="shared" si="7"/>
        <v>4.2146851287241077E-2</v>
      </c>
      <c r="I193" s="43"/>
    </row>
    <row r="195" spans="1:9" ht="15.75" x14ac:dyDescent="0.25">
      <c r="A195" s="3" t="s">
        <v>469</v>
      </c>
      <c r="B195" s="26"/>
    </row>
    <row r="196" spans="1:9" ht="44.25" customHeight="1" x14ac:dyDescent="0.25">
      <c r="A196" s="5" t="s">
        <v>19</v>
      </c>
      <c r="B196" s="12" t="s">
        <v>1</v>
      </c>
      <c r="C196" s="12" t="s">
        <v>480</v>
      </c>
      <c r="D196" s="98" t="s">
        <v>483</v>
      </c>
      <c r="E196" s="99"/>
      <c r="F196" s="10" t="s">
        <v>18</v>
      </c>
      <c r="G196" s="5" t="s">
        <v>462</v>
      </c>
    </row>
    <row r="197" spans="1:9" ht="29.25" customHeight="1" x14ac:dyDescent="0.25">
      <c r="A197" s="5" t="s">
        <v>452</v>
      </c>
      <c r="B197" s="27">
        <v>1027700075941</v>
      </c>
      <c r="C197" s="5" t="s">
        <v>495</v>
      </c>
      <c r="D197" s="89" t="s">
        <v>496</v>
      </c>
      <c r="E197" s="90"/>
      <c r="F197" s="7">
        <v>632480.01</v>
      </c>
      <c r="G197" s="8">
        <f>F197/$F$226</f>
        <v>3.786507896036706E-4</v>
      </c>
    </row>
    <row r="198" spans="1:9" ht="30" x14ac:dyDescent="0.25">
      <c r="A198" s="5" t="s">
        <v>453</v>
      </c>
      <c r="B198" s="27">
        <v>1027708015576</v>
      </c>
      <c r="C198" s="5" t="s">
        <v>481</v>
      </c>
      <c r="D198" s="89" t="s">
        <v>497</v>
      </c>
      <c r="E198" s="90"/>
      <c r="F198" s="7">
        <v>41661.410000000003</v>
      </c>
      <c r="G198" s="8">
        <f>F198/$F$226</f>
        <v>2.4941698619854025E-5</v>
      </c>
    </row>
    <row r="199" spans="1:9" ht="45" x14ac:dyDescent="0.25">
      <c r="A199" s="5" t="s">
        <v>271</v>
      </c>
      <c r="B199" s="27">
        <v>1047796383030</v>
      </c>
      <c r="C199" s="5" t="s">
        <v>482</v>
      </c>
      <c r="D199" s="89" t="s">
        <v>498</v>
      </c>
      <c r="E199" s="90"/>
      <c r="F199" s="7">
        <v>25356864.539999999</v>
      </c>
      <c r="G199" s="8">
        <f>F199/$F$226</f>
        <v>1.5180553737887013E-2</v>
      </c>
    </row>
    <row r="200" spans="1:9" x14ac:dyDescent="0.25">
      <c r="A200" s="5" t="s">
        <v>267</v>
      </c>
      <c r="B200" s="97"/>
      <c r="C200" s="98"/>
      <c r="D200" s="98"/>
      <c r="E200" s="99"/>
      <c r="F200" s="7">
        <f>SUM(F197:F199)</f>
        <v>26031005.960000001</v>
      </c>
      <c r="G200" s="8">
        <f>F200/$F$226</f>
        <v>1.558414622611054E-2</v>
      </c>
    </row>
    <row r="202" spans="1:9" x14ac:dyDescent="0.25">
      <c r="A202" s="3" t="s">
        <v>470</v>
      </c>
    </row>
    <row r="203" spans="1:9" ht="47.25" customHeight="1" x14ac:dyDescent="0.25">
      <c r="A203" s="5" t="s">
        <v>20</v>
      </c>
      <c r="B203" s="84" t="s">
        <v>1</v>
      </c>
      <c r="C203" s="84"/>
      <c r="D203" s="84" t="s">
        <v>22</v>
      </c>
      <c r="E203" s="84"/>
      <c r="F203" s="29" t="s">
        <v>21</v>
      </c>
      <c r="G203" s="5" t="s">
        <v>462</v>
      </c>
    </row>
    <row r="204" spans="1:9" ht="24.75" customHeight="1" x14ac:dyDescent="0.25">
      <c r="A204" s="57" t="s">
        <v>769</v>
      </c>
      <c r="B204" s="91" t="s">
        <v>161</v>
      </c>
      <c r="C204" s="92"/>
      <c r="D204" s="81" t="s">
        <v>105</v>
      </c>
      <c r="E204" s="82"/>
      <c r="F204" s="37">
        <v>9058.9500000000007</v>
      </c>
      <c r="G204" s="8">
        <f t="shared" ref="G204:G206" si="8">F204/$F$226</f>
        <v>5.4233786305438682E-6</v>
      </c>
    </row>
    <row r="205" spans="1:9" ht="24.75" customHeight="1" x14ac:dyDescent="0.25">
      <c r="A205" s="57" t="s">
        <v>748</v>
      </c>
      <c r="B205" s="91" t="s">
        <v>248</v>
      </c>
      <c r="C205" s="92"/>
      <c r="D205" s="81" t="s">
        <v>425</v>
      </c>
      <c r="E205" s="82"/>
      <c r="F205" s="37">
        <v>1022739.2</v>
      </c>
      <c r="G205" s="8">
        <f t="shared" si="8"/>
        <v>6.1228971590521317E-4</v>
      </c>
    </row>
    <row r="206" spans="1:9" ht="24.75" hidden="1" customHeight="1" x14ac:dyDescent="0.25">
      <c r="A206" s="57"/>
      <c r="B206" s="91"/>
      <c r="C206" s="92"/>
      <c r="D206" s="81"/>
      <c r="E206" s="82"/>
      <c r="F206" s="37"/>
      <c r="G206" s="8">
        <f t="shared" si="8"/>
        <v>0</v>
      </c>
    </row>
    <row r="207" spans="1:9" ht="25.5" hidden="1" customHeight="1" x14ac:dyDescent="0.25">
      <c r="A207" s="32"/>
      <c r="B207" s="91"/>
      <c r="C207" s="92"/>
      <c r="D207" s="81"/>
      <c r="E207" s="82"/>
      <c r="F207" s="37"/>
      <c r="G207" s="8"/>
    </row>
    <row r="208" spans="1:9" ht="15" customHeight="1" x14ac:dyDescent="0.25">
      <c r="A208" s="5" t="s">
        <v>267</v>
      </c>
      <c r="B208" s="87"/>
      <c r="C208" s="88"/>
      <c r="D208" s="81"/>
      <c r="E208" s="82"/>
      <c r="F208" s="7">
        <f>SUM(F204:F207)</f>
        <v>1031798.1499999999</v>
      </c>
      <c r="G208" s="8">
        <f>F208/$F$226</f>
        <v>6.1771309453575703E-4</v>
      </c>
    </row>
    <row r="210" spans="1:7" x14ac:dyDescent="0.25">
      <c r="A210" s="3" t="s">
        <v>471</v>
      </c>
    </row>
    <row r="211" spans="1:7" ht="42" customHeight="1" x14ac:dyDescent="0.25">
      <c r="A211" s="5" t="s">
        <v>23</v>
      </c>
      <c r="B211" s="81" t="s">
        <v>20</v>
      </c>
      <c r="C211" s="82"/>
      <c r="D211" s="5" t="s">
        <v>22</v>
      </c>
      <c r="E211" s="5" t="s">
        <v>24</v>
      </c>
      <c r="F211" s="5" t="s">
        <v>21</v>
      </c>
      <c r="G211" s="5" t="s">
        <v>462</v>
      </c>
    </row>
    <row r="212" spans="1:7" ht="42" customHeight="1" x14ac:dyDescent="0.25">
      <c r="A212" s="5" t="s">
        <v>272</v>
      </c>
      <c r="B212" s="87" t="s">
        <v>144</v>
      </c>
      <c r="C212" s="88"/>
      <c r="D212" s="71" t="s">
        <v>81</v>
      </c>
      <c r="E212" s="6">
        <v>42365</v>
      </c>
      <c r="F212" s="7">
        <v>50792178.270000003</v>
      </c>
      <c r="G212" s="8">
        <f>F212/$F$226</f>
        <v>3.0408073146257857E-2</v>
      </c>
    </row>
    <row r="213" spans="1:7" ht="42" hidden="1" customHeight="1" x14ac:dyDescent="0.25">
      <c r="A213" s="32" t="s">
        <v>272</v>
      </c>
      <c r="B213" s="87" t="s">
        <v>144</v>
      </c>
      <c r="C213" s="88"/>
      <c r="D213" s="71" t="s">
        <v>656</v>
      </c>
      <c r="E213" s="6"/>
      <c r="F213" s="7"/>
      <c r="G213" s="8">
        <f>F213/$F$226</f>
        <v>0</v>
      </c>
    </row>
    <row r="214" spans="1:7" ht="42" hidden="1" customHeight="1" x14ac:dyDescent="0.25">
      <c r="A214" s="5" t="s">
        <v>272</v>
      </c>
      <c r="B214" s="87" t="s">
        <v>144</v>
      </c>
      <c r="C214" s="88"/>
      <c r="D214" s="67" t="s">
        <v>81</v>
      </c>
      <c r="E214" s="6"/>
      <c r="F214" s="7"/>
      <c r="G214" s="8">
        <f>F214/$F$226</f>
        <v>0</v>
      </c>
    </row>
    <row r="215" spans="1:7" x14ac:dyDescent="0.25">
      <c r="A215" s="5" t="s">
        <v>267</v>
      </c>
      <c r="B215" s="100"/>
      <c r="C215" s="100"/>
      <c r="D215" s="30"/>
      <c r="E215" s="1"/>
      <c r="F215" s="7">
        <f>SUM(F212:F214)</f>
        <v>50792178.270000003</v>
      </c>
      <c r="G215" s="8">
        <f>F215/$F$226</f>
        <v>3.0408073146257857E-2</v>
      </c>
    </row>
    <row r="217" spans="1:7" x14ac:dyDescent="0.25">
      <c r="A217" s="3" t="s">
        <v>472</v>
      </c>
    </row>
    <row r="218" spans="1:7" ht="45" x14ac:dyDescent="0.25">
      <c r="A218" s="101" t="s">
        <v>25</v>
      </c>
      <c r="B218" s="102"/>
      <c r="C218" s="102"/>
      <c r="D218" s="102"/>
      <c r="E218" s="103"/>
      <c r="F218" s="5" t="s">
        <v>21</v>
      </c>
      <c r="G218" s="5" t="s">
        <v>462</v>
      </c>
    </row>
    <row r="219" spans="1:7" hidden="1" x14ac:dyDescent="0.25">
      <c r="A219" s="54" t="s">
        <v>733</v>
      </c>
      <c r="B219" s="55"/>
      <c r="C219" s="55"/>
      <c r="D219" s="55"/>
      <c r="E219" s="56"/>
      <c r="F219" s="7"/>
      <c r="G219" s="8">
        <f t="shared" ref="G219:G221" si="9">F219/$F$226</f>
        <v>0</v>
      </c>
    </row>
    <row r="220" spans="1:7" hidden="1" x14ac:dyDescent="0.25">
      <c r="A220" s="54" t="s">
        <v>689</v>
      </c>
      <c r="B220" s="55"/>
      <c r="C220" s="55"/>
      <c r="D220" s="55"/>
      <c r="E220" s="56"/>
      <c r="F220" s="7"/>
      <c r="G220" s="8">
        <f t="shared" si="9"/>
        <v>0</v>
      </c>
    </row>
    <row r="221" spans="1:7" hidden="1" x14ac:dyDescent="0.25">
      <c r="A221" s="93" t="s">
        <v>734</v>
      </c>
      <c r="B221" s="94"/>
      <c r="C221" s="94"/>
      <c r="D221" s="94"/>
      <c r="E221" s="95"/>
      <c r="F221" s="7"/>
      <c r="G221" s="8">
        <f t="shared" si="9"/>
        <v>0</v>
      </c>
    </row>
    <row r="222" spans="1:7" hidden="1" x14ac:dyDescent="0.25">
      <c r="A222" s="68"/>
      <c r="B222" s="69"/>
      <c r="C222" s="69"/>
      <c r="D222" s="69"/>
      <c r="E222" s="70"/>
      <c r="F222" s="7"/>
      <c r="G222" s="8"/>
    </row>
    <row r="223" spans="1:7" hidden="1" x14ac:dyDescent="0.25">
      <c r="A223" s="68"/>
      <c r="B223" s="69"/>
      <c r="C223" s="69"/>
      <c r="D223" s="69"/>
      <c r="E223" s="70"/>
      <c r="F223" s="7"/>
      <c r="G223" s="8"/>
    </row>
    <row r="224" spans="1:7" x14ac:dyDescent="0.25">
      <c r="A224" s="81" t="s">
        <v>267</v>
      </c>
      <c r="B224" s="96"/>
      <c r="C224" s="96"/>
      <c r="D224" s="96"/>
      <c r="E224" s="82"/>
      <c r="F224" s="7"/>
      <c r="G224" s="8">
        <f>F224/$F$226</f>
        <v>0</v>
      </c>
    </row>
    <row r="226" spans="1:8" x14ac:dyDescent="0.25">
      <c r="A226" s="76" t="s">
        <v>26</v>
      </c>
      <c r="B226" s="77"/>
      <c r="C226" s="77"/>
      <c r="D226" s="77"/>
      <c r="E226" s="78"/>
      <c r="F226" s="7">
        <f>F140+F163+F174+F179+F193+F200+F215+F208+F224</f>
        <v>1670351752.5</v>
      </c>
      <c r="G226" s="8">
        <f>F226/$F$226</f>
        <v>1</v>
      </c>
    </row>
    <row r="228" spans="1:8" x14ac:dyDescent="0.25">
      <c r="H228" s="43"/>
    </row>
  </sheetData>
  <mergeCells count="38">
    <mergeCell ref="B205:C205"/>
    <mergeCell ref="B206:C206"/>
    <mergeCell ref="D204:E204"/>
    <mergeCell ref="D205:E205"/>
    <mergeCell ref="D206:E206"/>
    <mergeCell ref="B203:C203"/>
    <mergeCell ref="D203:E203"/>
    <mergeCell ref="B208:C208"/>
    <mergeCell ref="D208:E208"/>
    <mergeCell ref="A226:E226"/>
    <mergeCell ref="B211:C211"/>
    <mergeCell ref="B215:C215"/>
    <mergeCell ref="A218:E218"/>
    <mergeCell ref="A224:E224"/>
    <mergeCell ref="B212:C212"/>
    <mergeCell ref="A221:E221"/>
    <mergeCell ref="B214:C214"/>
    <mergeCell ref="B207:C207"/>
    <mergeCell ref="D207:E207"/>
    <mergeCell ref="B213:C213"/>
    <mergeCell ref="B204:C204"/>
    <mergeCell ref="B193:C193"/>
    <mergeCell ref="D193:E193"/>
    <mergeCell ref="B200:E200"/>
    <mergeCell ref="D196:E196"/>
    <mergeCell ref="D197:E197"/>
    <mergeCell ref="D198:E198"/>
    <mergeCell ref="D199:E199"/>
    <mergeCell ref="A1:G1"/>
    <mergeCell ref="D182:E182"/>
    <mergeCell ref="D186:E186"/>
    <mergeCell ref="D187:E187"/>
    <mergeCell ref="D183:E183"/>
    <mergeCell ref="D188:E188"/>
    <mergeCell ref="D189:E189"/>
    <mergeCell ref="D190:E190"/>
    <mergeCell ref="D191:E191"/>
    <mergeCell ref="D192:E1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2023-03-22T14:27:55Z</dcterms:modified>
</cp:coreProperties>
</file>